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-1640" yWindow="-23140" windowWidth="32200" windowHeight="19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49" i="1" l="1"/>
  <c r="U50" i="1"/>
  <c r="U54" i="1"/>
  <c r="V61" i="1"/>
  <c r="V55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2" i="1"/>
  <c r="Q14" i="1"/>
  <c r="U14" i="1"/>
  <c r="Q15" i="1"/>
  <c r="U15" i="1"/>
  <c r="Q16" i="1"/>
  <c r="U16" i="1"/>
  <c r="Q17" i="1"/>
  <c r="U17" i="1"/>
  <c r="Q18" i="1"/>
  <c r="U18" i="1"/>
  <c r="Q19" i="1"/>
  <c r="U19" i="1"/>
  <c r="V19" i="1"/>
  <c r="Q20" i="1"/>
  <c r="U20" i="1"/>
  <c r="Q21" i="1"/>
  <c r="U21" i="1"/>
  <c r="Q22" i="1"/>
  <c r="U22" i="1"/>
  <c r="Q23" i="1"/>
  <c r="U23" i="1"/>
  <c r="Q24" i="1"/>
  <c r="U24" i="1"/>
  <c r="Q25" i="1"/>
  <c r="U25" i="1"/>
  <c r="V25" i="1"/>
  <c r="Q26" i="1"/>
  <c r="U26" i="1"/>
  <c r="Q27" i="1"/>
  <c r="U27" i="1"/>
  <c r="Q28" i="1"/>
  <c r="U28" i="1"/>
  <c r="Q29" i="1"/>
  <c r="U29" i="1"/>
  <c r="Q30" i="1"/>
  <c r="U30" i="1"/>
  <c r="Q31" i="1"/>
  <c r="U31" i="1"/>
  <c r="V31" i="1"/>
  <c r="Q32" i="1"/>
  <c r="U32" i="1"/>
  <c r="Q33" i="1"/>
  <c r="U33" i="1"/>
  <c r="Q34" i="1"/>
  <c r="U34" i="1"/>
  <c r="Q35" i="1"/>
  <c r="U35" i="1"/>
  <c r="Q36" i="1"/>
  <c r="U36" i="1"/>
  <c r="Q37" i="1"/>
  <c r="U37" i="1"/>
  <c r="V37" i="1"/>
  <c r="Q38" i="1"/>
  <c r="U38" i="1"/>
  <c r="Q39" i="1"/>
  <c r="U39" i="1"/>
  <c r="Q40" i="1"/>
  <c r="U40" i="1"/>
  <c r="Q41" i="1"/>
  <c r="U41" i="1"/>
  <c r="Q42" i="1"/>
  <c r="U42" i="1"/>
  <c r="Q43" i="1"/>
  <c r="U43" i="1"/>
  <c r="V43" i="1"/>
  <c r="Q44" i="1"/>
  <c r="U44" i="1"/>
  <c r="Q45" i="1"/>
  <c r="U45" i="1"/>
  <c r="Q46" i="1"/>
  <c r="U46" i="1"/>
  <c r="Q47" i="1"/>
  <c r="U47" i="1"/>
  <c r="Q48" i="1"/>
  <c r="U48" i="1"/>
  <c r="Q49" i="1"/>
  <c r="U49" i="1"/>
  <c r="Q50" i="1"/>
  <c r="Q51" i="1"/>
  <c r="U51" i="1"/>
  <c r="Q52" i="1"/>
  <c r="U52" i="1"/>
  <c r="Q53" i="1"/>
  <c r="U53" i="1"/>
  <c r="Q54" i="1"/>
  <c r="Q55" i="1"/>
  <c r="U55" i="1"/>
  <c r="Q56" i="1"/>
  <c r="U56" i="1"/>
  <c r="Q58" i="1"/>
  <c r="U58" i="1"/>
  <c r="Q59" i="1"/>
  <c r="U59" i="1"/>
  <c r="Q60" i="1"/>
  <c r="U60" i="1"/>
  <c r="Q8" i="1"/>
  <c r="U8" i="1"/>
  <c r="Q9" i="1"/>
  <c r="U9" i="1"/>
  <c r="Q10" i="1"/>
  <c r="U10" i="1"/>
  <c r="Q11" i="1"/>
  <c r="U11" i="1"/>
  <c r="Q12" i="1"/>
  <c r="U12" i="1"/>
  <c r="Q13" i="1"/>
  <c r="U13" i="1"/>
  <c r="V13" i="1"/>
  <c r="Q3" i="1"/>
  <c r="U3" i="1"/>
  <c r="Q4" i="1"/>
  <c r="U4" i="1"/>
  <c r="Q5" i="1"/>
  <c r="U5" i="1"/>
  <c r="Q6" i="1"/>
  <c r="U6" i="1"/>
  <c r="Q7" i="1"/>
  <c r="U7" i="1"/>
  <c r="V7" i="1"/>
  <c r="U57" i="1"/>
  <c r="U61" i="1"/>
  <c r="U2" i="1"/>
  <c r="Q61" i="1"/>
  <c r="Q57" i="1"/>
  <c r="S2" i="1"/>
  <c r="X2" i="1"/>
  <c r="Y2" i="1"/>
  <c r="T2" i="1"/>
  <c r="Q2" i="1"/>
  <c r="Z2" i="1"/>
</calcChain>
</file>

<file path=xl/sharedStrings.xml><?xml version="1.0" encoding="utf-8"?>
<sst xmlns="http://schemas.openxmlformats.org/spreadsheetml/2006/main" count="523" uniqueCount="42">
  <si>
    <t>gvkey</t>
  </si>
  <si>
    <t>datadate</t>
  </si>
  <si>
    <t>fyear</t>
  </si>
  <si>
    <t>indfmt</t>
  </si>
  <si>
    <t>consol</t>
  </si>
  <si>
    <t>popsrc</t>
  </si>
  <si>
    <t>datafmt</t>
  </si>
  <si>
    <t>tic</t>
  </si>
  <si>
    <t>cusip</t>
  </si>
  <si>
    <t>conm</t>
  </si>
  <si>
    <t>curcd</t>
  </si>
  <si>
    <t>bkvlps</t>
  </si>
  <si>
    <t>costat</t>
  </si>
  <si>
    <t>prcc_c</t>
  </si>
  <si>
    <t>prcc_f</t>
  </si>
  <si>
    <t>csho</t>
  </si>
  <si>
    <t>book</t>
  </si>
  <si>
    <t>mve</t>
  </si>
  <si>
    <t>sum_book</t>
  </si>
  <si>
    <t>sum_mve</t>
  </si>
  <si>
    <t>diff</t>
  </si>
  <si>
    <t>gap</t>
  </si>
  <si>
    <t>INDL</t>
  </si>
  <si>
    <t>C</t>
  </si>
  <si>
    <t>D</t>
  </si>
  <si>
    <t>STD</t>
  </si>
  <si>
    <t>WFC</t>
  </si>
  <si>
    <t>WELLS FARGO &amp; CO</t>
  </si>
  <si>
    <t>USD</t>
  </si>
  <si>
    <t>A</t>
  </si>
  <si>
    <t>BAC</t>
  </si>
  <si>
    <t>BANK OF AMERICA CORP</t>
  </si>
  <si>
    <t>JPM</t>
  </si>
  <si>
    <t>46625H100</t>
  </si>
  <si>
    <t>JPMORGAN CHASE &amp; CO</t>
  </si>
  <si>
    <t>MS</t>
  </si>
  <si>
    <t>MORGAN STANLEY</t>
  </si>
  <si>
    <t>CITIGROUP INC</t>
  </si>
  <si>
    <t>GS</t>
  </si>
  <si>
    <t>38141G104</t>
  </si>
  <si>
    <t>GOLDMAN SACHS GROUP INC</t>
  </si>
  <si>
    <t>GAP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</si>
</sst>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15" fontId="0" fillId="0" borderId="0" xfId="0" applyNumberFormat="1"/>
    <xf numFmtId="11" fontId="0" fillId="0" borderId="0" xfId="0" applyNumberFormat="1"/>
    <xf numFmtId="4" fontId="0" fillId="0" borderId="0" xfId="0" applyNumberFormat="1"/>
    <xf numFmtId="3" fontId="0" fillId="0" borderId="0" xfId="0" applyNumberFormat="1"/>
    <xf numFmtId="0" fontId="1" fillId="0" borderId="0" xfId="0" applyFont="1"/>
    <xf numFmtId="4" fontId="1" fillId="0" borderId="0" xfId="0" applyNumberFormat="1" applyFont="1"/>
    <xf numFmtId="2" fontId="0" fillId="0" borderId="0" xfId="0" applyNumberFormat="1"/>
    <xf numFmtId="0" fontId="0" fillId="0" borderId="0" xfId="0" applyFont="1"/>
    <xf numFmtId="15" fontId="0" fillId="0" borderId="0" xfId="0" applyNumberFormat="1" applyFont="1"/>
    <xf numFmtId="4" fontId="0" fillId="0" borderId="0" xfId="0" applyNumberFormat="1" applyFont="1"/>
    <xf numFmtId="3" fontId="0" fillId="0" borderId="0" xfId="0" applyNumberFormat="1" applyFont="1"/>
    <xf numFmtId="11" fontId="0" fillId="0" borderId="0" xfId="0" applyNumberFormat="1" applyFont="1"/>
    <xf numFmtId="2" fontId="0" fillId="0" borderId="0" xfId="0" applyNumberFormat="1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tabSelected="1" topLeftCell="A29" workbookViewId="0">
      <pane xSplit="3" topLeftCell="G1" activePane="topRight" state="frozen"/>
      <selection pane="topRight" activeCell="A53" sqref="A53:XFD53"/>
    </sheetView>
  </sheetViews>
  <sheetFormatPr baseColWidth="10" defaultRowHeight="15" x14ac:dyDescent="0"/>
  <cols>
    <col min="10" max="11" width="14.83203125" bestFit="1" customWidth="1"/>
    <col min="12" max="12" width="10.83203125" style="5"/>
    <col min="16" max="16" width="16.33203125" style="6" bestFit="1" customWidth="1"/>
    <col min="17" max="17" width="17.33203125" style="3" bestFit="1" customWidth="1"/>
    <col min="18" max="18" width="14.83203125" style="4" bestFit="1" customWidth="1"/>
    <col min="21" max="21" width="18" style="3" bestFit="1" customWidth="1"/>
    <col min="22" max="22" width="16.5" bestFit="1" customWidth="1"/>
    <col min="23" max="23" width="16.5" customWidth="1"/>
    <col min="24" max="24" width="18" style="3" bestFit="1" customWidth="1"/>
    <col min="25" max="25" width="17.33203125" bestFit="1" customWidth="1"/>
    <col min="26" max="26" width="12.1640625" bestFit="1" customWidth="1"/>
  </cols>
  <sheetData>
    <row r="1" spans="1:2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5" t="s">
        <v>11</v>
      </c>
      <c r="M1" t="s">
        <v>12</v>
      </c>
      <c r="N1" t="s">
        <v>13</v>
      </c>
      <c r="O1" t="s">
        <v>14</v>
      </c>
      <c r="P1" s="6" t="s">
        <v>15</v>
      </c>
      <c r="Q1" s="3" t="s">
        <v>16</v>
      </c>
      <c r="R1" s="4" t="s">
        <v>17</v>
      </c>
      <c r="S1" t="s">
        <v>18</v>
      </c>
      <c r="T1" t="s">
        <v>19</v>
      </c>
      <c r="U1" s="3" t="s">
        <v>41</v>
      </c>
      <c r="V1" s="4"/>
      <c r="X1" s="3" t="s">
        <v>20</v>
      </c>
      <c r="Y1" t="s">
        <v>21</v>
      </c>
    </row>
    <row r="2" spans="1:26">
      <c r="A2">
        <v>8007</v>
      </c>
      <c r="B2" s="1">
        <v>39082</v>
      </c>
      <c r="C2">
        <v>2006</v>
      </c>
      <c r="D2" t="s">
        <v>22</v>
      </c>
      <c r="E2" t="s">
        <v>23</v>
      </c>
      <c r="F2" t="s">
        <v>24</v>
      </c>
      <c r="G2" t="s">
        <v>25</v>
      </c>
      <c r="H2" t="s">
        <v>26</v>
      </c>
      <c r="I2">
        <v>949746101</v>
      </c>
      <c r="J2" t="s">
        <v>27</v>
      </c>
      <c r="K2" t="s">
        <v>28</v>
      </c>
      <c r="L2" s="5">
        <v>13.5923</v>
      </c>
      <c r="M2" t="s">
        <v>29</v>
      </c>
      <c r="N2">
        <v>35.56</v>
      </c>
      <c r="O2">
        <v>35.56</v>
      </c>
      <c r="P2" s="6">
        <v>3380000000</v>
      </c>
      <c r="Q2" s="3">
        <f>L2*P2</f>
        <v>45941974000</v>
      </c>
      <c r="R2" s="4">
        <v>120000000000</v>
      </c>
      <c r="S2" s="2">
        <f>SUM(Q2:Q7)</f>
        <v>479865337000</v>
      </c>
      <c r="T2" s="2">
        <f>SUM(R2:R7)</f>
        <v>974100000000</v>
      </c>
      <c r="U2" s="3">
        <f>R2-Q2</f>
        <v>74058026000</v>
      </c>
      <c r="V2" s="4"/>
      <c r="W2" s="7">
        <f>R2/Q2</f>
        <v>2.611990507852362</v>
      </c>
      <c r="X2" s="3">
        <f>T2-S2</f>
        <v>494234663000</v>
      </c>
      <c r="Y2" s="3">
        <f>X2</f>
        <v>494234663000</v>
      </c>
      <c r="Z2" s="2">
        <f>S2*Y2</f>
        <v>2.3716608311757642E+23</v>
      </c>
    </row>
    <row r="3" spans="1:26">
      <c r="A3">
        <v>7647</v>
      </c>
      <c r="B3" s="1">
        <v>39082</v>
      </c>
      <c r="C3">
        <v>2006</v>
      </c>
      <c r="D3" t="s">
        <v>22</v>
      </c>
      <c r="E3" t="s">
        <v>23</v>
      </c>
      <c r="F3" t="s">
        <v>24</v>
      </c>
      <c r="G3" t="s">
        <v>25</v>
      </c>
      <c r="H3" t="s">
        <v>30</v>
      </c>
      <c r="I3">
        <v>60505104</v>
      </c>
      <c r="J3" t="s">
        <v>31</v>
      </c>
      <c r="K3" t="s">
        <v>28</v>
      </c>
      <c r="L3" s="5">
        <v>29.703099999999999</v>
      </c>
      <c r="M3" t="s">
        <v>29</v>
      </c>
      <c r="N3">
        <v>53.39</v>
      </c>
      <c r="O3">
        <v>53.39</v>
      </c>
      <c r="P3" s="6">
        <v>4460000000</v>
      </c>
      <c r="Q3" s="3">
        <f t="shared" ref="Q3:Q60" si="0">L3*P3</f>
        <v>132475826000</v>
      </c>
      <c r="R3" s="4">
        <v>238000000000</v>
      </c>
      <c r="S3" s="2">
        <v>480000000000</v>
      </c>
      <c r="T3" s="2">
        <v>974000000000</v>
      </c>
      <c r="U3" s="3">
        <f t="shared" ref="U3:U61" si="1">R3-Q3</f>
        <v>105524174000</v>
      </c>
      <c r="V3" s="4"/>
      <c r="W3" s="7">
        <f t="shared" ref="W3:W61" si="2">R3/Q3</f>
        <v>1.7965541879316156</v>
      </c>
      <c r="X3" s="3">
        <v>494000000000</v>
      </c>
      <c r="Y3">
        <v>2.0299119999999999</v>
      </c>
    </row>
    <row r="4" spans="1:26">
      <c r="A4">
        <v>2968</v>
      </c>
      <c r="B4" s="1">
        <v>39082</v>
      </c>
      <c r="C4">
        <v>2006</v>
      </c>
      <c r="D4" t="s">
        <v>22</v>
      </c>
      <c r="E4" t="s">
        <v>23</v>
      </c>
      <c r="F4" t="s">
        <v>24</v>
      </c>
      <c r="G4" t="s">
        <v>25</v>
      </c>
      <c r="H4" t="s">
        <v>32</v>
      </c>
      <c r="I4" t="s">
        <v>33</v>
      </c>
      <c r="J4" t="s">
        <v>34</v>
      </c>
      <c r="K4" t="s">
        <v>28</v>
      </c>
      <c r="L4" s="5">
        <v>33.448999999999998</v>
      </c>
      <c r="M4" t="s">
        <v>29</v>
      </c>
      <c r="N4">
        <v>48.3</v>
      </c>
      <c r="O4">
        <v>48.3</v>
      </c>
      <c r="P4" s="6">
        <v>3460000000</v>
      </c>
      <c r="Q4" s="3">
        <f t="shared" si="0"/>
        <v>115733540000</v>
      </c>
      <c r="R4" s="4">
        <v>167000000000</v>
      </c>
      <c r="S4" s="2">
        <v>480000000000</v>
      </c>
      <c r="T4" s="2">
        <v>974000000000</v>
      </c>
      <c r="U4" s="3">
        <f t="shared" si="1"/>
        <v>51266460000</v>
      </c>
      <c r="V4" s="4"/>
      <c r="W4" s="7">
        <f t="shared" si="2"/>
        <v>1.4429697734986764</v>
      </c>
      <c r="X4" s="3">
        <v>494000000000</v>
      </c>
      <c r="Y4">
        <v>2.0299119999999999</v>
      </c>
    </row>
    <row r="5" spans="1:26">
      <c r="A5">
        <v>12124</v>
      </c>
      <c r="B5" s="1">
        <v>39051</v>
      </c>
      <c r="C5">
        <v>2006</v>
      </c>
      <c r="D5" t="s">
        <v>22</v>
      </c>
      <c r="E5" t="s">
        <v>23</v>
      </c>
      <c r="F5" t="s">
        <v>24</v>
      </c>
      <c r="G5" t="s">
        <v>25</v>
      </c>
      <c r="H5" t="s">
        <v>35</v>
      </c>
      <c r="I5">
        <v>617446448</v>
      </c>
      <c r="J5" t="s">
        <v>36</v>
      </c>
      <c r="K5" t="s">
        <v>28</v>
      </c>
      <c r="L5" s="5">
        <v>32.667299999999997</v>
      </c>
      <c r="M5" t="s">
        <v>29</v>
      </c>
      <c r="N5">
        <v>81.430000000000007</v>
      </c>
      <c r="O5">
        <v>76.16</v>
      </c>
      <c r="P5" s="6">
        <v>1050000000</v>
      </c>
      <c r="Q5" s="3">
        <f t="shared" si="0"/>
        <v>34300664999.999996</v>
      </c>
      <c r="R5" s="4">
        <v>85400000000</v>
      </c>
      <c r="S5" s="2">
        <v>480000000000</v>
      </c>
      <c r="T5" s="2">
        <v>974000000000</v>
      </c>
      <c r="U5" s="3">
        <f t="shared" si="1"/>
        <v>51099335000</v>
      </c>
      <c r="V5" s="4"/>
      <c r="W5" s="7">
        <f t="shared" si="2"/>
        <v>2.4897476477496867</v>
      </c>
      <c r="X5" s="3">
        <v>494000000000</v>
      </c>
      <c r="Y5">
        <v>2.0299119999999999</v>
      </c>
    </row>
    <row r="6" spans="1:26">
      <c r="A6">
        <v>3243</v>
      </c>
      <c r="B6" s="1">
        <v>39082</v>
      </c>
      <c r="C6">
        <v>2006</v>
      </c>
      <c r="D6" t="s">
        <v>22</v>
      </c>
      <c r="E6" t="s">
        <v>23</v>
      </c>
      <c r="F6" t="s">
        <v>24</v>
      </c>
      <c r="G6" t="s">
        <v>25</v>
      </c>
      <c r="H6" t="s">
        <v>23</v>
      </c>
      <c r="I6">
        <v>172967424</v>
      </c>
      <c r="J6" t="s">
        <v>37</v>
      </c>
      <c r="K6" t="s">
        <v>28</v>
      </c>
      <c r="L6" s="5">
        <v>24.182200000000002</v>
      </c>
      <c r="M6" t="s">
        <v>29</v>
      </c>
      <c r="N6">
        <v>55.7</v>
      </c>
      <c r="O6">
        <v>55.7</v>
      </c>
      <c r="P6" s="6">
        <v>4910000000</v>
      </c>
      <c r="Q6" s="3">
        <f t="shared" si="0"/>
        <v>118734602000.00002</v>
      </c>
      <c r="R6" s="4">
        <v>274000000000</v>
      </c>
      <c r="S6" s="2">
        <v>480000000000</v>
      </c>
      <c r="T6" s="2">
        <v>974000000000</v>
      </c>
      <c r="U6" s="3">
        <f t="shared" si="1"/>
        <v>155265398000</v>
      </c>
      <c r="V6" s="4"/>
      <c r="W6" s="7">
        <f t="shared" si="2"/>
        <v>2.3076676502440288</v>
      </c>
      <c r="X6" s="3">
        <v>494000000000</v>
      </c>
      <c r="Y6">
        <v>2.0299119999999999</v>
      </c>
    </row>
    <row r="7" spans="1:26">
      <c r="A7">
        <v>114628</v>
      </c>
      <c r="B7" s="1">
        <v>39051</v>
      </c>
      <c r="C7">
        <v>2006</v>
      </c>
      <c r="D7" t="s">
        <v>22</v>
      </c>
      <c r="E7" t="s">
        <v>23</v>
      </c>
      <c r="F7" t="s">
        <v>24</v>
      </c>
      <c r="G7" t="s">
        <v>25</v>
      </c>
      <c r="H7" t="s">
        <v>38</v>
      </c>
      <c r="I7" t="s">
        <v>39</v>
      </c>
      <c r="J7" t="s">
        <v>40</v>
      </c>
      <c r="K7" t="s">
        <v>28</v>
      </c>
      <c r="L7" s="5">
        <v>72.619399999999999</v>
      </c>
      <c r="M7" t="s">
        <v>29</v>
      </c>
      <c r="N7">
        <v>199.35</v>
      </c>
      <c r="O7">
        <v>194.8</v>
      </c>
      <c r="P7" s="6">
        <v>450000000</v>
      </c>
      <c r="Q7" s="3">
        <f t="shared" si="0"/>
        <v>32678730000</v>
      </c>
      <c r="R7" s="4">
        <v>89700000000</v>
      </c>
      <c r="S7" s="2">
        <v>480000000000</v>
      </c>
      <c r="T7" s="2">
        <v>974000000000</v>
      </c>
      <c r="U7" s="3">
        <f t="shared" si="1"/>
        <v>57021270000</v>
      </c>
      <c r="V7" s="4">
        <f>SUM(U2:U7)</f>
        <v>494234663000</v>
      </c>
      <c r="W7" s="7">
        <f t="shared" si="2"/>
        <v>2.7449047132492601</v>
      </c>
      <c r="X7" s="3">
        <v>494000000000</v>
      </c>
      <c r="Y7">
        <v>2.0299119999999999</v>
      </c>
    </row>
    <row r="8" spans="1:26">
      <c r="A8">
        <v>12124</v>
      </c>
      <c r="B8" s="1">
        <v>39416</v>
      </c>
      <c r="C8">
        <v>2007</v>
      </c>
      <c r="D8" t="s">
        <v>22</v>
      </c>
      <c r="E8" t="s">
        <v>23</v>
      </c>
      <c r="F8" t="s">
        <v>24</v>
      </c>
      <c r="G8" t="s">
        <v>25</v>
      </c>
      <c r="H8" t="s">
        <v>35</v>
      </c>
      <c r="I8">
        <v>617446448</v>
      </c>
      <c r="J8" t="s">
        <v>36</v>
      </c>
      <c r="K8" t="s">
        <v>28</v>
      </c>
      <c r="L8" s="5">
        <v>28.561299999999999</v>
      </c>
      <c r="M8" t="s">
        <v>29</v>
      </c>
      <c r="N8">
        <v>53.11</v>
      </c>
      <c r="O8">
        <v>52.72</v>
      </c>
      <c r="P8" s="6">
        <v>1060000000</v>
      </c>
      <c r="Q8" s="3">
        <f t="shared" si="0"/>
        <v>30274978000</v>
      </c>
      <c r="R8" s="4">
        <v>56100000000</v>
      </c>
      <c r="S8" s="2">
        <v>497000000000</v>
      </c>
      <c r="T8" s="2">
        <v>727000000000</v>
      </c>
      <c r="U8" s="3">
        <f t="shared" si="1"/>
        <v>25825022000</v>
      </c>
      <c r="V8" s="4"/>
      <c r="W8" s="7">
        <f t="shared" si="2"/>
        <v>1.85301538451985</v>
      </c>
      <c r="X8" s="3">
        <v>230000000000</v>
      </c>
      <c r="Y8">
        <v>1.463897</v>
      </c>
    </row>
    <row r="9" spans="1:26">
      <c r="A9">
        <v>7647</v>
      </c>
      <c r="B9" s="1">
        <v>39447</v>
      </c>
      <c r="C9">
        <v>2007</v>
      </c>
      <c r="D9" t="s">
        <v>22</v>
      </c>
      <c r="E9" t="s">
        <v>23</v>
      </c>
      <c r="F9" t="s">
        <v>24</v>
      </c>
      <c r="G9" t="s">
        <v>25</v>
      </c>
      <c r="H9" t="s">
        <v>30</v>
      </c>
      <c r="I9">
        <v>60505104</v>
      </c>
      <c r="J9" t="s">
        <v>31</v>
      </c>
      <c r="K9" t="s">
        <v>28</v>
      </c>
      <c r="L9" s="5">
        <v>32.085999999999999</v>
      </c>
      <c r="M9" t="s">
        <v>29</v>
      </c>
      <c r="N9">
        <v>41.26</v>
      </c>
      <c r="O9">
        <v>41.26</v>
      </c>
      <c r="P9" s="6">
        <v>4440000000</v>
      </c>
      <c r="Q9" s="3">
        <f t="shared" si="0"/>
        <v>142461840000</v>
      </c>
      <c r="R9" s="4">
        <v>183000000000</v>
      </c>
      <c r="S9" s="2">
        <v>497000000000</v>
      </c>
      <c r="T9" s="2">
        <v>727000000000</v>
      </c>
      <c r="U9" s="3">
        <f t="shared" si="1"/>
        <v>40538160000</v>
      </c>
      <c r="V9" s="4"/>
      <c r="W9" s="7">
        <f t="shared" si="2"/>
        <v>1.28455451649368</v>
      </c>
      <c r="X9" s="3">
        <v>230000000000</v>
      </c>
      <c r="Y9">
        <v>1.463897</v>
      </c>
    </row>
    <row r="10" spans="1:26">
      <c r="A10">
        <v>114628</v>
      </c>
      <c r="B10" s="1">
        <v>39416</v>
      </c>
      <c r="C10">
        <v>2007</v>
      </c>
      <c r="D10" t="s">
        <v>22</v>
      </c>
      <c r="E10" t="s">
        <v>23</v>
      </c>
      <c r="F10" t="s">
        <v>24</v>
      </c>
      <c r="G10" t="s">
        <v>25</v>
      </c>
      <c r="H10" t="s">
        <v>38</v>
      </c>
      <c r="I10" t="s">
        <v>39</v>
      </c>
      <c r="J10" t="s">
        <v>40</v>
      </c>
      <c r="K10" t="s">
        <v>28</v>
      </c>
      <c r="L10" s="5">
        <v>90.4328</v>
      </c>
      <c r="M10" t="s">
        <v>29</v>
      </c>
      <c r="N10">
        <v>215.05</v>
      </c>
      <c r="O10">
        <v>226.64</v>
      </c>
      <c r="P10" s="6">
        <v>439000000</v>
      </c>
      <c r="Q10" s="3">
        <f t="shared" si="0"/>
        <v>39699999200</v>
      </c>
      <c r="R10" s="4">
        <v>94400000000</v>
      </c>
      <c r="S10" s="2">
        <v>497000000000</v>
      </c>
      <c r="T10" s="2">
        <v>727000000000</v>
      </c>
      <c r="U10" s="3">
        <f t="shared" si="1"/>
        <v>54700000800</v>
      </c>
      <c r="V10" s="4"/>
      <c r="W10" s="7">
        <f t="shared" si="2"/>
        <v>2.3778338010646611</v>
      </c>
      <c r="X10" s="3">
        <v>230000000000</v>
      </c>
      <c r="Y10">
        <v>1.463897</v>
      </c>
    </row>
    <row r="11" spans="1:26">
      <c r="A11">
        <v>3243</v>
      </c>
      <c r="B11" s="1">
        <v>39447</v>
      </c>
      <c r="C11">
        <v>2007</v>
      </c>
      <c r="D11" t="s">
        <v>22</v>
      </c>
      <c r="E11" t="s">
        <v>23</v>
      </c>
      <c r="F11" t="s">
        <v>24</v>
      </c>
      <c r="G11" t="s">
        <v>25</v>
      </c>
      <c r="H11" t="s">
        <v>23</v>
      </c>
      <c r="I11">
        <v>172967424</v>
      </c>
      <c r="J11" t="s">
        <v>37</v>
      </c>
      <c r="K11" t="s">
        <v>28</v>
      </c>
      <c r="L11" s="5">
        <v>22.744299999999999</v>
      </c>
      <c r="M11" t="s">
        <v>29</v>
      </c>
      <c r="N11">
        <v>29.44</v>
      </c>
      <c r="O11">
        <v>29.44</v>
      </c>
      <c r="P11" s="6">
        <v>4990000000</v>
      </c>
      <c r="Q11" s="3">
        <f t="shared" si="0"/>
        <v>113494057000</v>
      </c>
      <c r="R11" s="4">
        <v>147000000000</v>
      </c>
      <c r="S11" s="2">
        <v>497000000000</v>
      </c>
      <c r="T11" s="2">
        <v>727000000000</v>
      </c>
      <c r="U11" s="3">
        <f t="shared" si="1"/>
        <v>33505943000</v>
      </c>
      <c r="V11" s="4"/>
      <c r="W11" s="7">
        <f t="shared" si="2"/>
        <v>1.2952220044438099</v>
      </c>
      <c r="X11" s="3">
        <v>230000000000</v>
      </c>
      <c r="Y11">
        <v>1.463897</v>
      </c>
    </row>
    <row r="12" spans="1:26">
      <c r="A12">
        <v>2968</v>
      </c>
      <c r="B12" s="1">
        <v>39447</v>
      </c>
      <c r="C12">
        <v>2007</v>
      </c>
      <c r="D12" t="s">
        <v>22</v>
      </c>
      <c r="E12" t="s">
        <v>23</v>
      </c>
      <c r="F12" t="s">
        <v>24</v>
      </c>
      <c r="G12" t="s">
        <v>25</v>
      </c>
      <c r="H12" t="s">
        <v>32</v>
      </c>
      <c r="I12" t="s">
        <v>33</v>
      </c>
      <c r="J12" t="s">
        <v>34</v>
      </c>
      <c r="K12" t="s">
        <v>28</v>
      </c>
      <c r="L12" s="5">
        <v>36.592500000000001</v>
      </c>
      <c r="M12" t="s">
        <v>29</v>
      </c>
      <c r="N12">
        <v>43.65</v>
      </c>
      <c r="O12">
        <v>43.65</v>
      </c>
      <c r="P12" s="6">
        <v>3370000000</v>
      </c>
      <c r="Q12" s="3">
        <f t="shared" si="0"/>
        <v>123316725000</v>
      </c>
      <c r="R12" s="4">
        <v>147000000000</v>
      </c>
      <c r="S12" s="2">
        <v>497000000000</v>
      </c>
      <c r="T12" s="2">
        <v>727000000000</v>
      </c>
      <c r="U12" s="3">
        <f t="shared" si="1"/>
        <v>23683275000</v>
      </c>
      <c r="V12" s="4"/>
      <c r="W12" s="7">
        <f t="shared" si="2"/>
        <v>1.1920524162476744</v>
      </c>
      <c r="X12" s="3">
        <v>230000000000</v>
      </c>
      <c r="Y12">
        <v>1.463897</v>
      </c>
    </row>
    <row r="13" spans="1:26">
      <c r="A13">
        <v>8007</v>
      </c>
      <c r="B13" s="1">
        <v>39447</v>
      </c>
      <c r="C13">
        <v>2007</v>
      </c>
      <c r="D13" t="s">
        <v>22</v>
      </c>
      <c r="E13" t="s">
        <v>23</v>
      </c>
      <c r="F13" t="s">
        <v>24</v>
      </c>
      <c r="G13" t="s">
        <v>25</v>
      </c>
      <c r="H13" t="s">
        <v>26</v>
      </c>
      <c r="I13">
        <v>949746101</v>
      </c>
      <c r="J13" t="s">
        <v>27</v>
      </c>
      <c r="K13" t="s">
        <v>28</v>
      </c>
      <c r="L13" s="5">
        <v>14.4552</v>
      </c>
      <c r="M13" t="s">
        <v>29</v>
      </c>
      <c r="N13">
        <v>30.19</v>
      </c>
      <c r="O13">
        <v>30.19</v>
      </c>
      <c r="P13" s="6">
        <v>3300000000</v>
      </c>
      <c r="Q13" s="3">
        <f t="shared" si="0"/>
        <v>47702160000</v>
      </c>
      <c r="R13" s="4">
        <v>99500000000</v>
      </c>
      <c r="S13" s="2">
        <v>497000000000</v>
      </c>
      <c r="T13" s="2">
        <v>727000000000</v>
      </c>
      <c r="U13" s="3">
        <f t="shared" si="1"/>
        <v>51797840000</v>
      </c>
      <c r="V13" s="4">
        <f>SUM(U8:U13)</f>
        <v>230050240800</v>
      </c>
      <c r="W13" s="7">
        <f t="shared" si="2"/>
        <v>2.0858594243950379</v>
      </c>
      <c r="X13" s="3">
        <v>230000000000</v>
      </c>
      <c r="Y13">
        <v>1.463897</v>
      </c>
    </row>
    <row r="14" spans="1:26">
      <c r="A14">
        <v>114628</v>
      </c>
      <c r="B14" s="1">
        <v>39782</v>
      </c>
      <c r="C14">
        <v>2008</v>
      </c>
      <c r="D14" t="s">
        <v>22</v>
      </c>
      <c r="E14" t="s">
        <v>23</v>
      </c>
      <c r="F14" t="s">
        <v>24</v>
      </c>
      <c r="G14" t="s">
        <v>25</v>
      </c>
      <c r="H14" t="s">
        <v>38</v>
      </c>
      <c r="I14" t="s">
        <v>39</v>
      </c>
      <c r="J14" t="s">
        <v>40</v>
      </c>
      <c r="K14" t="s">
        <v>28</v>
      </c>
      <c r="L14" s="5">
        <v>95.321399999999997</v>
      </c>
      <c r="M14" t="s">
        <v>29</v>
      </c>
      <c r="N14">
        <v>84.39</v>
      </c>
      <c r="O14">
        <v>78.989999999999895</v>
      </c>
      <c r="P14" s="6">
        <v>485000000</v>
      </c>
      <c r="Q14" s="3">
        <f t="shared" si="0"/>
        <v>46230879000</v>
      </c>
      <c r="R14" s="4">
        <v>41000000000</v>
      </c>
      <c r="S14" s="2">
        <v>488000000000</v>
      </c>
      <c r="T14" s="2">
        <v>407000000000</v>
      </c>
      <c r="U14" s="3">
        <f t="shared" si="1"/>
        <v>-5230879000</v>
      </c>
      <c r="V14" s="4"/>
      <c r="W14" s="7">
        <f t="shared" si="2"/>
        <v>0.88685313554172307</v>
      </c>
      <c r="X14" s="3">
        <v>-81000000000</v>
      </c>
      <c r="Y14">
        <v>0.83406729999999996</v>
      </c>
    </row>
    <row r="15" spans="1:26">
      <c r="A15">
        <v>2968</v>
      </c>
      <c r="B15" s="1">
        <v>39813</v>
      </c>
      <c r="C15">
        <v>2008</v>
      </c>
      <c r="D15" t="s">
        <v>22</v>
      </c>
      <c r="E15" t="s">
        <v>23</v>
      </c>
      <c r="F15" t="s">
        <v>24</v>
      </c>
      <c r="G15" t="s">
        <v>25</v>
      </c>
      <c r="H15" t="s">
        <v>32</v>
      </c>
      <c r="I15" t="s">
        <v>33</v>
      </c>
      <c r="J15" t="s">
        <v>34</v>
      </c>
      <c r="K15" t="s">
        <v>28</v>
      </c>
      <c r="L15" s="5">
        <v>36.1511</v>
      </c>
      <c r="M15" t="s">
        <v>29</v>
      </c>
      <c r="N15">
        <v>31.53</v>
      </c>
      <c r="O15">
        <v>31.53</v>
      </c>
      <c r="P15" s="6">
        <v>3730000000</v>
      </c>
      <c r="Q15" s="3">
        <f t="shared" si="0"/>
        <v>134843603000</v>
      </c>
      <c r="R15" s="4">
        <v>118000000000</v>
      </c>
      <c r="S15" s="2">
        <v>488000000000</v>
      </c>
      <c r="T15" s="2">
        <v>407000000000</v>
      </c>
      <c r="U15" s="3">
        <f t="shared" si="1"/>
        <v>-16843603000</v>
      </c>
      <c r="V15" s="4"/>
      <c r="W15" s="7">
        <f t="shared" si="2"/>
        <v>0.87508786011895578</v>
      </c>
      <c r="X15" s="3">
        <v>-81000000000</v>
      </c>
      <c r="Y15">
        <v>0.83406729999999996</v>
      </c>
    </row>
    <row r="16" spans="1:26">
      <c r="A16">
        <v>12124</v>
      </c>
      <c r="B16" s="1">
        <v>39782</v>
      </c>
      <c r="C16">
        <v>2008</v>
      </c>
      <c r="D16" t="s">
        <v>22</v>
      </c>
      <c r="E16" t="s">
        <v>23</v>
      </c>
      <c r="F16" t="s">
        <v>24</v>
      </c>
      <c r="G16" t="s">
        <v>25</v>
      </c>
      <c r="H16" t="s">
        <v>35</v>
      </c>
      <c r="I16">
        <v>617446448</v>
      </c>
      <c r="J16" t="s">
        <v>36</v>
      </c>
      <c r="K16" t="s">
        <v>28</v>
      </c>
      <c r="L16" s="5">
        <v>30.236799999999999</v>
      </c>
      <c r="M16" t="s">
        <v>29</v>
      </c>
      <c r="N16">
        <v>16.04</v>
      </c>
      <c r="O16">
        <v>14.75</v>
      </c>
      <c r="P16" s="6">
        <v>1050000000</v>
      </c>
      <c r="Q16" s="3">
        <f t="shared" si="0"/>
        <v>31748640000</v>
      </c>
      <c r="R16" s="4">
        <v>16800000000</v>
      </c>
      <c r="S16" s="2">
        <v>488000000000</v>
      </c>
      <c r="T16" s="2">
        <v>407000000000</v>
      </c>
      <c r="U16" s="3">
        <f t="shared" si="1"/>
        <v>-14948640000</v>
      </c>
      <c r="V16" s="4"/>
      <c r="W16" s="7">
        <f t="shared" si="2"/>
        <v>0.5291565244999471</v>
      </c>
      <c r="X16" s="3">
        <v>-81000000000</v>
      </c>
      <c r="Y16">
        <v>0.83406729999999996</v>
      </c>
    </row>
    <row r="17" spans="1:25">
      <c r="A17">
        <v>8007</v>
      </c>
      <c r="B17" s="1">
        <v>39813</v>
      </c>
      <c r="C17">
        <v>2008</v>
      </c>
      <c r="D17" t="s">
        <v>22</v>
      </c>
      <c r="E17" t="s">
        <v>23</v>
      </c>
      <c r="F17" t="s">
        <v>24</v>
      </c>
      <c r="G17" t="s">
        <v>25</v>
      </c>
      <c r="H17" t="s">
        <v>26</v>
      </c>
      <c r="I17">
        <v>949746101</v>
      </c>
      <c r="J17" t="s">
        <v>27</v>
      </c>
      <c r="K17" t="s">
        <v>28</v>
      </c>
      <c r="L17" s="5">
        <v>15.411099999999999</v>
      </c>
      <c r="M17" t="s">
        <v>29</v>
      </c>
      <c r="N17">
        <v>29.48</v>
      </c>
      <c r="O17">
        <v>29.48</v>
      </c>
      <c r="P17" s="6">
        <v>4230000000</v>
      </c>
      <c r="Q17" s="3">
        <f t="shared" si="0"/>
        <v>65188953000</v>
      </c>
      <c r="R17" s="4">
        <v>125000000000</v>
      </c>
      <c r="S17" s="2">
        <v>488000000000</v>
      </c>
      <c r="T17" s="2">
        <v>407000000000</v>
      </c>
      <c r="U17" s="3">
        <f t="shared" si="1"/>
        <v>59811047000</v>
      </c>
      <c r="V17" s="4"/>
      <c r="W17" s="7">
        <f t="shared" si="2"/>
        <v>1.9175028014332429</v>
      </c>
      <c r="X17" s="3">
        <v>-81000000000</v>
      </c>
      <c r="Y17">
        <v>0.83406729999999996</v>
      </c>
    </row>
    <row r="18" spans="1:25">
      <c r="A18">
        <v>3243</v>
      </c>
      <c r="B18" s="1">
        <v>39813</v>
      </c>
      <c r="C18">
        <v>2008</v>
      </c>
      <c r="D18" t="s">
        <v>22</v>
      </c>
      <c r="E18" t="s">
        <v>23</v>
      </c>
      <c r="F18" t="s">
        <v>24</v>
      </c>
      <c r="G18" t="s">
        <v>25</v>
      </c>
      <c r="H18" t="s">
        <v>23</v>
      </c>
      <c r="I18">
        <v>172967424</v>
      </c>
      <c r="J18" t="s">
        <v>37</v>
      </c>
      <c r="K18" t="s">
        <v>28</v>
      </c>
      <c r="L18" s="5">
        <v>13.021100000000001</v>
      </c>
      <c r="M18" t="s">
        <v>29</v>
      </c>
      <c r="N18">
        <v>6.71</v>
      </c>
      <c r="O18">
        <v>6.71</v>
      </c>
      <c r="P18" s="6">
        <v>5450000000</v>
      </c>
      <c r="Q18" s="3">
        <f t="shared" si="0"/>
        <v>70964995000</v>
      </c>
      <c r="R18" s="4">
        <v>36600000000</v>
      </c>
      <c r="S18" s="2">
        <v>488000000000</v>
      </c>
      <c r="T18" s="2">
        <v>407000000000</v>
      </c>
      <c r="U18" s="3">
        <f t="shared" si="1"/>
        <v>-34364995000</v>
      </c>
      <c r="V18" s="4"/>
      <c r="W18" s="7">
        <f t="shared" si="2"/>
        <v>0.51574723566175129</v>
      </c>
      <c r="X18" s="3">
        <v>-81000000000</v>
      </c>
      <c r="Y18">
        <v>0.83406729999999996</v>
      </c>
    </row>
    <row r="19" spans="1:25">
      <c r="A19">
        <v>7647</v>
      </c>
      <c r="B19" s="1">
        <v>39813</v>
      </c>
      <c r="C19">
        <v>2008</v>
      </c>
      <c r="D19" t="s">
        <v>22</v>
      </c>
      <c r="E19" t="s">
        <v>23</v>
      </c>
      <c r="F19" t="s">
        <v>24</v>
      </c>
      <c r="G19" t="s">
        <v>25</v>
      </c>
      <c r="H19" t="s">
        <v>30</v>
      </c>
      <c r="I19">
        <v>60505104</v>
      </c>
      <c r="J19" t="s">
        <v>31</v>
      </c>
      <c r="K19" t="s">
        <v>28</v>
      </c>
      <c r="L19" s="5">
        <v>27.773299999999999</v>
      </c>
      <c r="M19" t="s">
        <v>29</v>
      </c>
      <c r="N19">
        <v>14.08</v>
      </c>
      <c r="O19">
        <v>14.08</v>
      </c>
      <c r="P19" s="6">
        <v>5020000000</v>
      </c>
      <c r="Q19" s="3">
        <f t="shared" si="0"/>
        <v>139421966000</v>
      </c>
      <c r="R19" s="4">
        <v>70600000000</v>
      </c>
      <c r="S19" s="2">
        <v>488000000000</v>
      </c>
      <c r="T19" s="2">
        <v>407000000000</v>
      </c>
      <c r="U19" s="3">
        <f t="shared" si="1"/>
        <v>-68821966000</v>
      </c>
      <c r="V19" s="4">
        <f t="shared" ref="V19" si="3">SUM(U14:U19)</f>
        <v>-80399036000</v>
      </c>
      <c r="W19" s="7">
        <f t="shared" si="2"/>
        <v>0.5063764486006459</v>
      </c>
      <c r="X19" s="3">
        <v>-81000000000</v>
      </c>
      <c r="Y19">
        <v>0.83406729999999996</v>
      </c>
    </row>
    <row r="20" spans="1:25">
      <c r="A20">
        <v>12124</v>
      </c>
      <c r="B20" s="1">
        <v>40178</v>
      </c>
      <c r="C20">
        <v>2009</v>
      </c>
      <c r="D20" t="s">
        <v>22</v>
      </c>
      <c r="E20" t="s">
        <v>23</v>
      </c>
      <c r="F20" t="s">
        <v>24</v>
      </c>
      <c r="G20" t="s">
        <v>25</v>
      </c>
      <c r="H20" t="s">
        <v>35</v>
      </c>
      <c r="I20">
        <v>617446448</v>
      </c>
      <c r="J20" t="s">
        <v>36</v>
      </c>
      <c r="K20" t="s">
        <v>28</v>
      </c>
      <c r="L20" s="5">
        <v>27.260899999999999</v>
      </c>
      <c r="M20" t="s">
        <v>29</v>
      </c>
      <c r="N20">
        <v>29.6</v>
      </c>
      <c r="O20">
        <v>29.6</v>
      </c>
      <c r="P20" s="6">
        <v>1360000000</v>
      </c>
      <c r="Q20" s="3">
        <f t="shared" si="0"/>
        <v>37074824000</v>
      </c>
      <c r="R20" s="4">
        <v>40300000000</v>
      </c>
      <c r="S20" s="2">
        <v>706000000000</v>
      </c>
      <c r="T20" s="2">
        <v>660000000000</v>
      </c>
      <c r="U20" s="3">
        <f t="shared" si="1"/>
        <v>3225176000</v>
      </c>
      <c r="V20" s="4"/>
      <c r="W20" s="7">
        <f t="shared" si="2"/>
        <v>1.0869909996066334</v>
      </c>
      <c r="X20" s="3">
        <v>-45800000000</v>
      </c>
      <c r="Y20">
        <v>0.9351391</v>
      </c>
    </row>
    <row r="21" spans="1:25">
      <c r="A21">
        <v>2968</v>
      </c>
      <c r="B21" s="1">
        <v>40178</v>
      </c>
      <c r="C21">
        <v>2009</v>
      </c>
      <c r="D21" t="s">
        <v>22</v>
      </c>
      <c r="E21" t="s">
        <v>23</v>
      </c>
      <c r="F21" t="s">
        <v>24</v>
      </c>
      <c r="G21" t="s">
        <v>25</v>
      </c>
      <c r="H21" t="s">
        <v>32</v>
      </c>
      <c r="I21" t="s">
        <v>33</v>
      </c>
      <c r="J21" t="s">
        <v>34</v>
      </c>
      <c r="K21" t="s">
        <v>28</v>
      </c>
      <c r="L21" s="5">
        <v>39.881900000000002</v>
      </c>
      <c r="M21" t="s">
        <v>29</v>
      </c>
      <c r="N21">
        <v>41.67</v>
      </c>
      <c r="O21">
        <v>41.67</v>
      </c>
      <c r="P21" s="6">
        <v>3940000000</v>
      </c>
      <c r="Q21" s="3">
        <f t="shared" si="0"/>
        <v>157134686000</v>
      </c>
      <c r="R21" s="4">
        <v>164000000000</v>
      </c>
      <c r="S21" s="2">
        <v>706000000000</v>
      </c>
      <c r="T21" s="2">
        <v>660000000000</v>
      </c>
      <c r="U21" s="3">
        <f t="shared" si="1"/>
        <v>6865314000</v>
      </c>
      <c r="V21" s="4"/>
      <c r="W21" s="7">
        <f t="shared" si="2"/>
        <v>1.0436906336516942</v>
      </c>
      <c r="X21" s="3">
        <v>-45800000000</v>
      </c>
      <c r="Y21">
        <v>0.9351391</v>
      </c>
    </row>
    <row r="22" spans="1:25">
      <c r="A22">
        <v>7647</v>
      </c>
      <c r="B22" s="1">
        <v>40178</v>
      </c>
      <c r="C22">
        <v>2009</v>
      </c>
      <c r="D22" t="s">
        <v>22</v>
      </c>
      <c r="E22" t="s">
        <v>23</v>
      </c>
      <c r="F22" t="s">
        <v>24</v>
      </c>
      <c r="G22" t="s">
        <v>25</v>
      </c>
      <c r="H22" t="s">
        <v>30</v>
      </c>
      <c r="I22">
        <v>60505104</v>
      </c>
      <c r="J22" t="s">
        <v>31</v>
      </c>
      <c r="K22" t="s">
        <v>28</v>
      </c>
      <c r="L22" s="5">
        <v>22.4544</v>
      </c>
      <c r="M22" t="s">
        <v>29</v>
      </c>
      <c r="N22">
        <v>15.06</v>
      </c>
      <c r="O22">
        <v>15.06</v>
      </c>
      <c r="P22" s="6">
        <v>8650000000</v>
      </c>
      <c r="Q22" s="3">
        <f t="shared" si="0"/>
        <v>194230560000</v>
      </c>
      <c r="R22" s="4">
        <v>130000000000</v>
      </c>
      <c r="S22" s="2">
        <v>706000000000</v>
      </c>
      <c r="T22" s="2">
        <v>660000000000</v>
      </c>
      <c r="U22" s="3">
        <f t="shared" si="1"/>
        <v>-64230560000</v>
      </c>
      <c r="V22" s="4"/>
      <c r="W22" s="7">
        <f t="shared" si="2"/>
        <v>0.66930765168982675</v>
      </c>
      <c r="X22" s="3">
        <v>-45800000000</v>
      </c>
      <c r="Y22">
        <v>0.9351391</v>
      </c>
    </row>
    <row r="23" spans="1:25">
      <c r="A23">
        <v>114628</v>
      </c>
      <c r="B23" s="1">
        <v>40178</v>
      </c>
      <c r="C23">
        <v>2009</v>
      </c>
      <c r="D23" t="s">
        <v>22</v>
      </c>
      <c r="E23" t="s">
        <v>23</v>
      </c>
      <c r="F23" t="s">
        <v>24</v>
      </c>
      <c r="G23" t="s">
        <v>25</v>
      </c>
      <c r="H23" t="s">
        <v>38</v>
      </c>
      <c r="I23" t="s">
        <v>39</v>
      </c>
      <c r="J23" t="s">
        <v>40</v>
      </c>
      <c r="K23" t="s">
        <v>28</v>
      </c>
      <c r="L23" s="5">
        <v>115.375</v>
      </c>
      <c r="M23" t="s">
        <v>29</v>
      </c>
      <c r="N23">
        <v>168.84</v>
      </c>
      <c r="O23">
        <v>168.84</v>
      </c>
      <c r="P23" s="6">
        <v>543000000</v>
      </c>
      <c r="Q23" s="3">
        <f t="shared" si="0"/>
        <v>62648625000</v>
      </c>
      <c r="R23" s="4">
        <v>91600000000</v>
      </c>
      <c r="S23" s="2">
        <v>706000000000</v>
      </c>
      <c r="T23" s="2">
        <v>660000000000</v>
      </c>
      <c r="U23" s="3">
        <f t="shared" si="1"/>
        <v>28951375000</v>
      </c>
      <c r="V23" s="4"/>
      <c r="W23" s="7">
        <f t="shared" si="2"/>
        <v>1.4621230713363622</v>
      </c>
      <c r="X23" s="3">
        <v>-45800000000</v>
      </c>
      <c r="Y23">
        <v>0.9351391</v>
      </c>
    </row>
    <row r="24" spans="1:25">
      <c r="A24">
        <v>3243</v>
      </c>
      <c r="B24" s="1">
        <v>40178</v>
      </c>
      <c r="C24">
        <v>2009</v>
      </c>
      <c r="D24" t="s">
        <v>22</v>
      </c>
      <c r="E24" t="s">
        <v>23</v>
      </c>
      <c r="F24" t="s">
        <v>24</v>
      </c>
      <c r="G24" t="s">
        <v>25</v>
      </c>
      <c r="H24" t="s">
        <v>23</v>
      </c>
      <c r="I24">
        <v>172967424</v>
      </c>
      <c r="J24" t="s">
        <v>37</v>
      </c>
      <c r="K24" t="s">
        <v>28</v>
      </c>
      <c r="L24" s="5">
        <v>5.3501000000000003</v>
      </c>
      <c r="M24" t="s">
        <v>29</v>
      </c>
      <c r="N24">
        <v>3.31</v>
      </c>
      <c r="O24">
        <v>3.31</v>
      </c>
      <c r="P24" s="6">
        <v>28500000000</v>
      </c>
      <c r="Q24" s="3">
        <f t="shared" si="0"/>
        <v>152477850000</v>
      </c>
      <c r="R24" s="4">
        <v>94300000000</v>
      </c>
      <c r="S24" s="2">
        <v>706000000000</v>
      </c>
      <c r="T24" s="2">
        <v>660000000000</v>
      </c>
      <c r="U24" s="3">
        <f t="shared" si="1"/>
        <v>-58177850000</v>
      </c>
      <c r="V24" s="4"/>
      <c r="W24" s="7">
        <f t="shared" si="2"/>
        <v>0.61845048313574724</v>
      </c>
      <c r="X24" s="3">
        <v>-45800000000</v>
      </c>
      <c r="Y24">
        <v>0.9351391</v>
      </c>
    </row>
    <row r="25" spans="1:25">
      <c r="A25">
        <v>8007</v>
      </c>
      <c r="B25" s="1">
        <v>40178</v>
      </c>
      <c r="C25">
        <v>2009</v>
      </c>
      <c r="D25" t="s">
        <v>22</v>
      </c>
      <c r="E25" t="s">
        <v>23</v>
      </c>
      <c r="F25" t="s">
        <v>24</v>
      </c>
      <c r="G25" t="s">
        <v>25</v>
      </c>
      <c r="H25" t="s">
        <v>26</v>
      </c>
      <c r="I25">
        <v>949746101</v>
      </c>
      <c r="J25" t="s">
        <v>27</v>
      </c>
      <c r="K25" t="s">
        <v>28</v>
      </c>
      <c r="L25" s="5">
        <v>19.842500000000001</v>
      </c>
      <c r="M25" t="s">
        <v>29</v>
      </c>
      <c r="N25">
        <v>26.99</v>
      </c>
      <c r="O25">
        <v>26.99</v>
      </c>
      <c r="P25" s="6">
        <v>5180000000</v>
      </c>
      <c r="Q25" s="3">
        <f t="shared" si="0"/>
        <v>102784150000</v>
      </c>
      <c r="R25" s="4">
        <v>140000000000</v>
      </c>
      <c r="S25" s="2">
        <v>706000000000</v>
      </c>
      <c r="T25" s="2">
        <v>660000000000</v>
      </c>
      <c r="U25" s="3">
        <f t="shared" si="1"/>
        <v>37215850000</v>
      </c>
      <c r="V25" s="4">
        <f t="shared" ref="V25" si="4">SUM(U20:U25)</f>
        <v>-46150695000</v>
      </c>
      <c r="W25" s="7">
        <f t="shared" si="2"/>
        <v>1.3620777133439348</v>
      </c>
      <c r="X25" s="3">
        <v>-45800000000</v>
      </c>
      <c r="Y25">
        <v>0.9351391</v>
      </c>
    </row>
    <row r="26" spans="1:25">
      <c r="A26">
        <v>3243</v>
      </c>
      <c r="B26" s="1">
        <v>40543</v>
      </c>
      <c r="C26">
        <v>2010</v>
      </c>
      <c r="D26" t="s">
        <v>22</v>
      </c>
      <c r="E26" t="s">
        <v>23</v>
      </c>
      <c r="F26" t="s">
        <v>24</v>
      </c>
      <c r="G26" t="s">
        <v>25</v>
      </c>
      <c r="H26" t="s">
        <v>23</v>
      </c>
      <c r="I26">
        <v>172967424</v>
      </c>
      <c r="J26" t="s">
        <v>37</v>
      </c>
      <c r="K26" t="s">
        <v>28</v>
      </c>
      <c r="L26" s="5">
        <v>5.6147999999999998</v>
      </c>
      <c r="M26" t="s">
        <v>29</v>
      </c>
      <c r="N26">
        <v>4.7300000000000004</v>
      </c>
      <c r="O26">
        <v>4.7300000000000004</v>
      </c>
      <c r="P26" s="6">
        <v>29100000000</v>
      </c>
      <c r="Q26" s="3">
        <f t="shared" si="0"/>
        <v>163390680000</v>
      </c>
      <c r="R26" s="4">
        <v>137000000000</v>
      </c>
      <c r="S26" s="2">
        <v>778000000000</v>
      </c>
      <c r="T26" s="2">
        <v>734000000000</v>
      </c>
      <c r="U26" s="3">
        <f t="shared" si="1"/>
        <v>-26390680000</v>
      </c>
      <c r="V26" s="4"/>
      <c r="W26" s="7">
        <f t="shared" si="2"/>
        <v>0.83848111777244583</v>
      </c>
      <c r="X26" s="3">
        <v>-43600000000</v>
      </c>
      <c r="Y26">
        <v>0.94396259999999999</v>
      </c>
    </row>
    <row r="27" spans="1:25">
      <c r="A27">
        <v>7647</v>
      </c>
      <c r="B27" s="1">
        <v>40543</v>
      </c>
      <c r="C27">
        <v>2010</v>
      </c>
      <c r="D27" t="s">
        <v>22</v>
      </c>
      <c r="E27" t="s">
        <v>23</v>
      </c>
      <c r="F27" t="s">
        <v>24</v>
      </c>
      <c r="G27" t="s">
        <v>25</v>
      </c>
      <c r="H27" t="s">
        <v>30</v>
      </c>
      <c r="I27">
        <v>60505104</v>
      </c>
      <c r="J27" t="s">
        <v>31</v>
      </c>
      <c r="K27" t="s">
        <v>28</v>
      </c>
      <c r="L27" s="5">
        <v>20.989899999999999</v>
      </c>
      <c r="M27" t="s">
        <v>29</v>
      </c>
      <c r="N27">
        <v>13.34</v>
      </c>
      <c r="O27">
        <v>13.34</v>
      </c>
      <c r="P27" s="6">
        <v>10100000000</v>
      </c>
      <c r="Q27" s="3">
        <f t="shared" si="0"/>
        <v>211997990000</v>
      </c>
      <c r="R27" s="4">
        <v>135000000000</v>
      </c>
      <c r="S27" s="2">
        <v>778000000000</v>
      </c>
      <c r="T27" s="2">
        <v>734000000000</v>
      </c>
      <c r="U27" s="3">
        <f t="shared" si="1"/>
        <v>-76997990000</v>
      </c>
      <c r="V27" s="4"/>
      <c r="W27" s="7">
        <f t="shared" si="2"/>
        <v>0.63679849040078162</v>
      </c>
      <c r="X27" s="3">
        <v>-43600000000</v>
      </c>
      <c r="Y27">
        <v>0.94396259999999999</v>
      </c>
    </row>
    <row r="28" spans="1:25">
      <c r="A28">
        <v>2968</v>
      </c>
      <c r="B28" s="1">
        <v>40543</v>
      </c>
      <c r="C28">
        <v>2010</v>
      </c>
      <c r="D28" t="s">
        <v>22</v>
      </c>
      <c r="E28" t="s">
        <v>23</v>
      </c>
      <c r="F28" t="s">
        <v>24</v>
      </c>
      <c r="G28" t="s">
        <v>25</v>
      </c>
      <c r="H28" t="s">
        <v>32</v>
      </c>
      <c r="I28" t="s">
        <v>33</v>
      </c>
      <c r="J28" t="s">
        <v>34</v>
      </c>
      <c r="K28" t="s">
        <v>28</v>
      </c>
      <c r="L28" s="5">
        <v>43.041800000000002</v>
      </c>
      <c r="M28" t="s">
        <v>29</v>
      </c>
      <c r="N28">
        <v>42.42</v>
      </c>
      <c r="O28">
        <v>42.42</v>
      </c>
      <c r="P28" s="6">
        <v>3910000000</v>
      </c>
      <c r="Q28" s="3">
        <f t="shared" si="0"/>
        <v>168293438000</v>
      </c>
      <c r="R28" s="4">
        <v>166000000000</v>
      </c>
      <c r="S28" s="2">
        <v>778000000000</v>
      </c>
      <c r="T28" s="2">
        <v>734000000000</v>
      </c>
      <c r="U28" s="3">
        <f t="shared" si="1"/>
        <v>-2293438000</v>
      </c>
      <c r="V28" s="4"/>
      <c r="W28" s="7">
        <f t="shared" si="2"/>
        <v>0.98637238607009736</v>
      </c>
      <c r="X28" s="3">
        <v>-43600000000</v>
      </c>
      <c r="Y28">
        <v>0.94396259999999999</v>
      </c>
    </row>
    <row r="29" spans="1:25">
      <c r="A29">
        <v>114628</v>
      </c>
      <c r="B29" s="1">
        <v>40543</v>
      </c>
      <c r="C29">
        <v>2010</v>
      </c>
      <c r="D29" t="s">
        <v>22</v>
      </c>
      <c r="E29" t="s">
        <v>23</v>
      </c>
      <c r="F29" t="s">
        <v>24</v>
      </c>
      <c r="G29" t="s">
        <v>25</v>
      </c>
      <c r="H29" t="s">
        <v>38</v>
      </c>
      <c r="I29" t="s">
        <v>39</v>
      </c>
      <c r="J29" t="s">
        <v>40</v>
      </c>
      <c r="K29" t="s">
        <v>28</v>
      </c>
      <c r="L29" s="5">
        <v>126.63379999999999</v>
      </c>
      <c r="M29" t="s">
        <v>29</v>
      </c>
      <c r="N29">
        <v>168.16</v>
      </c>
      <c r="O29">
        <v>168.16</v>
      </c>
      <c r="P29" s="6">
        <v>547000000</v>
      </c>
      <c r="Q29" s="3">
        <f t="shared" si="0"/>
        <v>69268688600</v>
      </c>
      <c r="R29" s="4">
        <v>92000000000</v>
      </c>
      <c r="S29" s="2">
        <v>778000000000</v>
      </c>
      <c r="T29" s="2">
        <v>734000000000</v>
      </c>
      <c r="U29" s="3">
        <f t="shared" si="1"/>
        <v>22731311400</v>
      </c>
      <c r="V29" s="4"/>
      <c r="W29" s="7">
        <f t="shared" si="2"/>
        <v>1.3281614227066514</v>
      </c>
      <c r="X29" s="3">
        <v>-43600000000</v>
      </c>
      <c r="Y29">
        <v>0.94396259999999999</v>
      </c>
    </row>
    <row r="30" spans="1:25">
      <c r="A30">
        <v>8007</v>
      </c>
      <c r="B30" s="1">
        <v>40543</v>
      </c>
      <c r="C30">
        <v>2010</v>
      </c>
      <c r="D30" t="s">
        <v>22</v>
      </c>
      <c r="E30" t="s">
        <v>23</v>
      </c>
      <c r="F30" t="s">
        <v>24</v>
      </c>
      <c r="G30" t="s">
        <v>25</v>
      </c>
      <c r="H30" t="s">
        <v>26</v>
      </c>
      <c r="I30">
        <v>949746101</v>
      </c>
      <c r="J30" t="s">
        <v>27</v>
      </c>
      <c r="K30" t="s">
        <v>28</v>
      </c>
      <c r="L30" s="5">
        <v>22.3477</v>
      </c>
      <c r="M30" t="s">
        <v>29</v>
      </c>
      <c r="N30">
        <v>30.99</v>
      </c>
      <c r="O30">
        <v>30.99</v>
      </c>
      <c r="P30" s="6">
        <v>5260000000</v>
      </c>
      <c r="Q30" s="3">
        <f t="shared" si="0"/>
        <v>117548902000</v>
      </c>
      <c r="R30" s="4">
        <v>163000000000</v>
      </c>
      <c r="S30" s="2">
        <v>778000000000</v>
      </c>
      <c r="T30" s="2">
        <v>734000000000</v>
      </c>
      <c r="U30" s="3">
        <f t="shared" si="1"/>
        <v>45451098000</v>
      </c>
      <c r="V30" s="4"/>
      <c r="W30" s="7">
        <f t="shared" si="2"/>
        <v>1.3866569336394141</v>
      </c>
      <c r="X30" s="3">
        <v>-43600000000</v>
      </c>
      <c r="Y30">
        <v>0.94396259999999999</v>
      </c>
    </row>
    <row r="31" spans="1:25">
      <c r="A31">
        <v>12124</v>
      </c>
      <c r="B31" s="1">
        <v>40543</v>
      </c>
      <c r="C31">
        <v>2010</v>
      </c>
      <c r="D31" t="s">
        <v>22</v>
      </c>
      <c r="E31" t="s">
        <v>23</v>
      </c>
      <c r="F31" t="s">
        <v>24</v>
      </c>
      <c r="G31" t="s">
        <v>25</v>
      </c>
      <c r="H31" t="s">
        <v>35</v>
      </c>
      <c r="I31">
        <v>617446448</v>
      </c>
      <c r="J31" t="s">
        <v>36</v>
      </c>
      <c r="K31" t="s">
        <v>28</v>
      </c>
      <c r="L31" s="5">
        <v>31.490300000000001</v>
      </c>
      <c r="M31" t="s">
        <v>29</v>
      </c>
      <c r="N31">
        <v>27.21</v>
      </c>
      <c r="O31">
        <v>27.21</v>
      </c>
      <c r="P31" s="6">
        <v>1510000000</v>
      </c>
      <c r="Q31" s="3">
        <f t="shared" si="0"/>
        <v>47550353000</v>
      </c>
      <c r="R31" s="4">
        <v>41100000000</v>
      </c>
      <c r="S31" s="2">
        <v>778000000000</v>
      </c>
      <c r="T31" s="2">
        <v>734000000000</v>
      </c>
      <c r="U31" s="3">
        <f t="shared" si="1"/>
        <v>-6450353000</v>
      </c>
      <c r="V31" s="4">
        <f t="shared" ref="V31" si="5">SUM(U26:U31)</f>
        <v>-43950051600</v>
      </c>
      <c r="W31" s="7">
        <f t="shared" si="2"/>
        <v>0.86434689559507583</v>
      </c>
      <c r="X31" s="3">
        <v>-43600000000</v>
      </c>
      <c r="Y31">
        <v>0.94396259999999999</v>
      </c>
    </row>
    <row r="32" spans="1:25">
      <c r="A32">
        <v>3243</v>
      </c>
      <c r="B32" s="1">
        <v>40908</v>
      </c>
      <c r="C32">
        <v>2011</v>
      </c>
      <c r="D32" t="s">
        <v>22</v>
      </c>
      <c r="E32" t="s">
        <v>23</v>
      </c>
      <c r="F32" t="s">
        <v>24</v>
      </c>
      <c r="G32" t="s">
        <v>25</v>
      </c>
      <c r="H32" t="s">
        <v>23</v>
      </c>
      <c r="I32">
        <v>172967424</v>
      </c>
      <c r="J32" t="s">
        <v>37</v>
      </c>
      <c r="K32" t="s">
        <v>28</v>
      </c>
      <c r="L32" s="5">
        <v>60.704999999999998</v>
      </c>
      <c r="M32" t="s">
        <v>29</v>
      </c>
      <c r="N32">
        <v>26.31</v>
      </c>
      <c r="O32">
        <v>26.31</v>
      </c>
      <c r="P32" s="6">
        <v>2920000000</v>
      </c>
      <c r="Q32" s="3">
        <f t="shared" si="0"/>
        <v>177258600000</v>
      </c>
      <c r="R32" s="4">
        <v>76900000000</v>
      </c>
      <c r="S32" s="2">
        <v>822000000000</v>
      </c>
      <c r="T32" s="2">
        <v>482000000000</v>
      </c>
      <c r="U32" s="3">
        <f t="shared" si="1"/>
        <v>-100358600000</v>
      </c>
      <c r="V32" s="4"/>
      <c r="W32" s="7">
        <f t="shared" si="2"/>
        <v>0.43382944466446199</v>
      </c>
      <c r="X32" s="3">
        <v>-340000000000</v>
      </c>
      <c r="Y32">
        <v>0.58617929999999996</v>
      </c>
    </row>
    <row r="33" spans="1:25">
      <c r="A33">
        <v>2968</v>
      </c>
      <c r="B33" s="1">
        <v>40908</v>
      </c>
      <c r="C33">
        <v>2011</v>
      </c>
      <c r="D33" t="s">
        <v>22</v>
      </c>
      <c r="E33" t="s">
        <v>23</v>
      </c>
      <c r="F33" t="s">
        <v>24</v>
      </c>
      <c r="G33" t="s">
        <v>25</v>
      </c>
      <c r="H33" t="s">
        <v>32</v>
      </c>
      <c r="I33" t="s">
        <v>33</v>
      </c>
      <c r="J33" t="s">
        <v>34</v>
      </c>
      <c r="K33" t="s">
        <v>28</v>
      </c>
      <c r="L33" s="5">
        <v>46.590899999999998</v>
      </c>
      <c r="M33" t="s">
        <v>29</v>
      </c>
      <c r="N33">
        <v>33.25</v>
      </c>
      <c r="O33">
        <v>33.25</v>
      </c>
      <c r="P33" s="6">
        <v>3770000000</v>
      </c>
      <c r="Q33" s="3">
        <f t="shared" si="0"/>
        <v>175647693000</v>
      </c>
      <c r="R33" s="4">
        <v>125000000000</v>
      </c>
      <c r="S33" s="2">
        <v>822000000000</v>
      </c>
      <c r="T33" s="2">
        <v>482000000000</v>
      </c>
      <c r="U33" s="3">
        <f t="shared" si="1"/>
        <v>-50647693000</v>
      </c>
      <c r="V33" s="4"/>
      <c r="W33" s="7">
        <f t="shared" si="2"/>
        <v>0.71165181770989727</v>
      </c>
      <c r="X33" s="3">
        <v>-340000000000</v>
      </c>
      <c r="Y33">
        <v>0.58617929999999996</v>
      </c>
    </row>
    <row r="34" spans="1:25">
      <c r="A34">
        <v>114628</v>
      </c>
      <c r="B34" s="1">
        <v>40908</v>
      </c>
      <c r="C34">
        <v>2011</v>
      </c>
      <c r="D34" t="s">
        <v>22</v>
      </c>
      <c r="E34" t="s">
        <v>23</v>
      </c>
      <c r="F34" t="s">
        <v>24</v>
      </c>
      <c r="G34" t="s">
        <v>25</v>
      </c>
      <c r="H34" t="s">
        <v>38</v>
      </c>
      <c r="I34" t="s">
        <v>39</v>
      </c>
      <c r="J34" t="s">
        <v>40</v>
      </c>
      <c r="K34" t="s">
        <v>28</v>
      </c>
      <c r="L34" s="5">
        <v>130.3099</v>
      </c>
      <c r="M34" t="s">
        <v>29</v>
      </c>
      <c r="N34">
        <v>90.43</v>
      </c>
      <c r="O34">
        <v>90.43</v>
      </c>
      <c r="P34" s="6">
        <v>516000000</v>
      </c>
      <c r="Q34" s="3">
        <f t="shared" si="0"/>
        <v>67239908400</v>
      </c>
      <c r="R34" s="4">
        <v>46700000000</v>
      </c>
      <c r="S34" s="2">
        <v>822000000000</v>
      </c>
      <c r="T34" s="2">
        <v>482000000000</v>
      </c>
      <c r="U34" s="3">
        <f t="shared" si="1"/>
        <v>-20539908400</v>
      </c>
      <c r="V34" s="4"/>
      <c r="W34" s="7">
        <f t="shared" si="2"/>
        <v>0.69452801336653813</v>
      </c>
      <c r="X34" s="3">
        <v>-340000000000</v>
      </c>
      <c r="Y34">
        <v>0.58617929999999996</v>
      </c>
    </row>
    <row r="35" spans="1:25">
      <c r="A35">
        <v>7647</v>
      </c>
      <c r="B35" s="1">
        <v>40908</v>
      </c>
      <c r="C35">
        <v>2011</v>
      </c>
      <c r="D35" t="s">
        <v>22</v>
      </c>
      <c r="E35" t="s">
        <v>23</v>
      </c>
      <c r="F35" t="s">
        <v>24</v>
      </c>
      <c r="G35" t="s">
        <v>25</v>
      </c>
      <c r="H35" t="s">
        <v>30</v>
      </c>
      <c r="I35">
        <v>60505104</v>
      </c>
      <c r="J35" t="s">
        <v>31</v>
      </c>
      <c r="K35" t="s">
        <v>28</v>
      </c>
      <c r="L35" s="5">
        <v>20.093499999999999</v>
      </c>
      <c r="M35" t="s">
        <v>29</v>
      </c>
      <c r="N35">
        <v>5.56</v>
      </c>
      <c r="O35">
        <v>5.56</v>
      </c>
      <c r="P35" s="6">
        <v>10500000000</v>
      </c>
      <c r="Q35" s="3">
        <f t="shared" si="0"/>
        <v>210981750000</v>
      </c>
      <c r="R35" s="4">
        <v>58600000000</v>
      </c>
      <c r="S35" s="2">
        <v>822000000000</v>
      </c>
      <c r="T35" s="2">
        <v>482000000000</v>
      </c>
      <c r="U35" s="3">
        <f t="shared" si="1"/>
        <v>-152381750000</v>
      </c>
      <c r="V35" s="4"/>
      <c r="W35" s="7">
        <f t="shared" si="2"/>
        <v>0.27774914180965887</v>
      </c>
      <c r="X35" s="3">
        <v>-340000000000</v>
      </c>
      <c r="Y35">
        <v>0.58617929999999996</v>
      </c>
    </row>
    <row r="36" spans="1:25">
      <c r="A36">
        <v>8007</v>
      </c>
      <c r="B36" s="1">
        <v>40908</v>
      </c>
      <c r="C36">
        <v>2011</v>
      </c>
      <c r="D36" t="s">
        <v>22</v>
      </c>
      <c r="E36" t="s">
        <v>23</v>
      </c>
      <c r="F36" t="s">
        <v>24</v>
      </c>
      <c r="G36" t="s">
        <v>25</v>
      </c>
      <c r="H36" t="s">
        <v>26</v>
      </c>
      <c r="I36">
        <v>949746101</v>
      </c>
      <c r="J36" t="s">
        <v>27</v>
      </c>
      <c r="K36" t="s">
        <v>28</v>
      </c>
      <c r="L36" s="5">
        <v>24.549499999999998</v>
      </c>
      <c r="M36" t="s">
        <v>29</v>
      </c>
      <c r="N36">
        <v>27.56</v>
      </c>
      <c r="O36">
        <v>27.56</v>
      </c>
      <c r="P36" s="6">
        <v>5260000000</v>
      </c>
      <c r="Q36" s="3">
        <f t="shared" si="0"/>
        <v>129130369999.99998</v>
      </c>
      <c r="R36" s="4">
        <v>145000000000</v>
      </c>
      <c r="S36" s="2">
        <v>822000000000</v>
      </c>
      <c r="T36" s="2">
        <v>482000000000</v>
      </c>
      <c r="U36" s="3">
        <f t="shared" si="1"/>
        <v>15869630000.000015</v>
      </c>
      <c r="V36" s="4"/>
      <c r="W36" s="7">
        <f t="shared" si="2"/>
        <v>1.1228961862341138</v>
      </c>
      <c r="X36" s="3">
        <v>-340000000000</v>
      </c>
      <c r="Y36">
        <v>0.58617929999999996</v>
      </c>
    </row>
    <row r="37" spans="1:25">
      <c r="A37">
        <v>12124</v>
      </c>
      <c r="B37" s="1">
        <v>40908</v>
      </c>
      <c r="C37">
        <v>2011</v>
      </c>
      <c r="D37" t="s">
        <v>22</v>
      </c>
      <c r="E37" t="s">
        <v>23</v>
      </c>
      <c r="F37" t="s">
        <v>24</v>
      </c>
      <c r="G37" t="s">
        <v>25</v>
      </c>
      <c r="H37" t="s">
        <v>35</v>
      </c>
      <c r="I37">
        <v>617446448</v>
      </c>
      <c r="J37" t="s">
        <v>36</v>
      </c>
      <c r="K37" t="s">
        <v>28</v>
      </c>
      <c r="L37" s="5">
        <v>31.4175</v>
      </c>
      <c r="M37" t="s">
        <v>29</v>
      </c>
      <c r="N37">
        <v>15.13</v>
      </c>
      <c r="O37">
        <v>15.13</v>
      </c>
      <c r="P37" s="6">
        <v>1930000000</v>
      </c>
      <c r="Q37" s="3">
        <f t="shared" si="0"/>
        <v>60635775000</v>
      </c>
      <c r="R37" s="4">
        <v>29200000000</v>
      </c>
      <c r="S37" s="2">
        <v>822000000000</v>
      </c>
      <c r="T37" s="2">
        <v>482000000000</v>
      </c>
      <c r="U37" s="3">
        <f t="shared" si="1"/>
        <v>-31435775000</v>
      </c>
      <c r="V37" s="4">
        <f t="shared" ref="V37" si="6">SUM(U32:U37)</f>
        <v>-339494096400</v>
      </c>
      <c r="W37" s="7">
        <f t="shared" si="2"/>
        <v>0.48156389524171167</v>
      </c>
      <c r="X37" s="3">
        <v>-340000000000</v>
      </c>
      <c r="Y37">
        <v>0.58617929999999996</v>
      </c>
    </row>
    <row r="38" spans="1:25">
      <c r="A38">
        <v>3243</v>
      </c>
      <c r="B38" s="1">
        <v>41274</v>
      </c>
      <c r="C38">
        <v>2012</v>
      </c>
      <c r="D38" t="s">
        <v>22</v>
      </c>
      <c r="E38" t="s">
        <v>23</v>
      </c>
      <c r="F38" t="s">
        <v>24</v>
      </c>
      <c r="G38" t="s">
        <v>25</v>
      </c>
      <c r="H38" t="s">
        <v>23</v>
      </c>
      <c r="I38">
        <v>172967424</v>
      </c>
      <c r="J38" t="s">
        <v>37</v>
      </c>
      <c r="K38" t="s">
        <v>28</v>
      </c>
      <c r="L38" s="5">
        <v>61.569499999999998</v>
      </c>
      <c r="M38" t="s">
        <v>29</v>
      </c>
      <c r="N38">
        <v>39.56</v>
      </c>
      <c r="O38">
        <v>39.56</v>
      </c>
      <c r="P38" s="6">
        <v>3030000000</v>
      </c>
      <c r="Q38" s="3">
        <f t="shared" si="0"/>
        <v>186555585000</v>
      </c>
      <c r="R38" s="4">
        <v>120000000000</v>
      </c>
      <c r="S38" s="2">
        <v>873000000000</v>
      </c>
      <c r="T38" s="2">
        <v>691000000000</v>
      </c>
      <c r="U38" s="3">
        <f t="shared" si="1"/>
        <v>-66555585000</v>
      </c>
      <c r="V38" s="4"/>
      <c r="W38" s="7">
        <f t="shared" si="2"/>
        <v>0.64323992229983362</v>
      </c>
      <c r="X38" s="3">
        <v>-182000000000</v>
      </c>
      <c r="Y38">
        <v>0.79197209999999996</v>
      </c>
    </row>
    <row r="39" spans="1:25">
      <c r="A39">
        <v>12124</v>
      </c>
      <c r="B39" s="1">
        <v>41274</v>
      </c>
      <c r="C39">
        <v>2012</v>
      </c>
      <c r="D39" t="s">
        <v>22</v>
      </c>
      <c r="E39" t="s">
        <v>23</v>
      </c>
      <c r="F39" t="s">
        <v>24</v>
      </c>
      <c r="G39" t="s">
        <v>25</v>
      </c>
      <c r="H39" t="s">
        <v>35</v>
      </c>
      <c r="I39">
        <v>617446448</v>
      </c>
      <c r="J39" t="s">
        <v>36</v>
      </c>
      <c r="K39" t="s">
        <v>28</v>
      </c>
      <c r="L39" s="5">
        <v>30.698899999999998</v>
      </c>
      <c r="M39" t="s">
        <v>29</v>
      </c>
      <c r="N39">
        <v>19.12</v>
      </c>
      <c r="O39">
        <v>19.12</v>
      </c>
      <c r="P39" s="6">
        <v>1970000000</v>
      </c>
      <c r="Q39" s="3">
        <f t="shared" si="0"/>
        <v>60476833000</v>
      </c>
      <c r="R39" s="4">
        <v>37700000000</v>
      </c>
      <c r="S39" s="2">
        <v>873000000000</v>
      </c>
      <c r="T39" s="2">
        <v>691000000000</v>
      </c>
      <c r="U39" s="3">
        <f t="shared" si="1"/>
        <v>-22776833000</v>
      </c>
      <c r="V39" s="4"/>
      <c r="W39" s="7">
        <f t="shared" si="2"/>
        <v>0.62337920373575118</v>
      </c>
      <c r="X39" s="3">
        <v>-182000000000</v>
      </c>
      <c r="Y39">
        <v>0.79197209999999996</v>
      </c>
    </row>
    <row r="40" spans="1:25">
      <c r="A40">
        <v>7647</v>
      </c>
      <c r="B40" s="1">
        <v>41274</v>
      </c>
      <c r="C40">
        <v>2012</v>
      </c>
      <c r="D40" t="s">
        <v>22</v>
      </c>
      <c r="E40" t="s">
        <v>23</v>
      </c>
      <c r="F40" t="s">
        <v>24</v>
      </c>
      <c r="G40" t="s">
        <v>25</v>
      </c>
      <c r="H40" t="s">
        <v>30</v>
      </c>
      <c r="I40">
        <v>60505104</v>
      </c>
      <c r="J40" t="s">
        <v>31</v>
      </c>
      <c r="K40" t="s">
        <v>28</v>
      </c>
      <c r="L40" s="5">
        <v>20.243300000000001</v>
      </c>
      <c r="M40" t="s">
        <v>29</v>
      </c>
      <c r="N40">
        <v>11.61</v>
      </c>
      <c r="O40">
        <v>11.61</v>
      </c>
      <c r="P40" s="6">
        <v>10800000000</v>
      </c>
      <c r="Q40" s="3">
        <f t="shared" si="0"/>
        <v>218627640000</v>
      </c>
      <c r="R40" s="4">
        <v>125000000000</v>
      </c>
      <c r="S40" s="2">
        <v>873000000000</v>
      </c>
      <c r="T40" s="2">
        <v>691000000000</v>
      </c>
      <c r="U40" s="3">
        <f t="shared" si="1"/>
        <v>-93627640000</v>
      </c>
      <c r="V40" s="4"/>
      <c r="W40" s="7">
        <f t="shared" si="2"/>
        <v>0.57174838460498412</v>
      </c>
      <c r="X40" s="3">
        <v>-182000000000</v>
      </c>
      <c r="Y40">
        <v>0.79197209999999996</v>
      </c>
    </row>
    <row r="41" spans="1:25">
      <c r="A41">
        <v>8007</v>
      </c>
      <c r="B41" s="1">
        <v>41274</v>
      </c>
      <c r="C41">
        <v>2012</v>
      </c>
      <c r="D41" t="s">
        <v>22</v>
      </c>
      <c r="E41" t="s">
        <v>23</v>
      </c>
      <c r="F41" t="s">
        <v>24</v>
      </c>
      <c r="G41" t="s">
        <v>25</v>
      </c>
      <c r="H41" t="s">
        <v>26</v>
      </c>
      <c r="I41">
        <v>949746101</v>
      </c>
      <c r="J41" t="s">
        <v>27</v>
      </c>
      <c r="K41" t="s">
        <v>28</v>
      </c>
      <c r="L41" s="5">
        <v>27.158100000000001</v>
      </c>
      <c r="M41" t="s">
        <v>29</v>
      </c>
      <c r="N41">
        <v>34.18</v>
      </c>
      <c r="O41">
        <v>34.18</v>
      </c>
      <c r="P41" s="6">
        <v>5270000000</v>
      </c>
      <c r="Q41" s="3">
        <f t="shared" si="0"/>
        <v>143123187000</v>
      </c>
      <c r="R41" s="4">
        <v>180000000000</v>
      </c>
      <c r="S41" s="2">
        <v>873000000000</v>
      </c>
      <c r="T41" s="2">
        <v>691000000000</v>
      </c>
      <c r="U41" s="3">
        <f t="shared" si="1"/>
        <v>36876813000</v>
      </c>
      <c r="V41" s="4"/>
      <c r="W41" s="7">
        <f t="shared" si="2"/>
        <v>1.2576578524624384</v>
      </c>
      <c r="X41" s="3">
        <v>-182000000000</v>
      </c>
      <c r="Y41">
        <v>0.79197209999999996</v>
      </c>
    </row>
    <row r="42" spans="1:25">
      <c r="A42">
        <v>2968</v>
      </c>
      <c r="B42" s="1">
        <v>41274</v>
      </c>
      <c r="C42">
        <v>2012</v>
      </c>
      <c r="D42" t="s">
        <v>22</v>
      </c>
      <c r="E42" t="s">
        <v>23</v>
      </c>
      <c r="F42" t="s">
        <v>24</v>
      </c>
      <c r="G42" t="s">
        <v>25</v>
      </c>
      <c r="H42" t="s">
        <v>32</v>
      </c>
      <c r="I42" t="s">
        <v>33</v>
      </c>
      <c r="J42" t="s">
        <v>34</v>
      </c>
      <c r="K42" t="s">
        <v>28</v>
      </c>
      <c r="L42" s="5">
        <v>51.2654</v>
      </c>
      <c r="M42" t="s">
        <v>29</v>
      </c>
      <c r="N42">
        <v>43.969099999999997</v>
      </c>
      <c r="O42">
        <v>43.969099999999997</v>
      </c>
      <c r="P42" s="6">
        <v>3800000000</v>
      </c>
      <c r="Q42" s="3">
        <f t="shared" si="0"/>
        <v>194808520000</v>
      </c>
      <c r="R42" s="4">
        <v>167000000000</v>
      </c>
      <c r="S42" s="2">
        <v>873000000000</v>
      </c>
      <c r="T42" s="2">
        <v>691000000000</v>
      </c>
      <c r="U42" s="3">
        <f t="shared" si="1"/>
        <v>-27808520000</v>
      </c>
      <c r="V42" s="4"/>
      <c r="W42" s="7">
        <f t="shared" si="2"/>
        <v>0.85725203394594851</v>
      </c>
      <c r="X42" s="3">
        <v>-182000000000</v>
      </c>
      <c r="Y42">
        <v>0.79197209999999996</v>
      </c>
    </row>
    <row r="43" spans="1:25">
      <c r="A43">
        <v>114628</v>
      </c>
      <c r="B43" s="1">
        <v>41274</v>
      </c>
      <c r="C43">
        <v>2012</v>
      </c>
      <c r="D43" t="s">
        <v>22</v>
      </c>
      <c r="E43" t="s">
        <v>23</v>
      </c>
      <c r="F43" t="s">
        <v>24</v>
      </c>
      <c r="G43" t="s">
        <v>25</v>
      </c>
      <c r="H43" t="s">
        <v>38</v>
      </c>
      <c r="I43" t="s">
        <v>39</v>
      </c>
      <c r="J43" t="s">
        <v>40</v>
      </c>
      <c r="K43" t="s">
        <v>28</v>
      </c>
      <c r="L43" s="5">
        <v>144.67429999999999</v>
      </c>
      <c r="M43" t="s">
        <v>29</v>
      </c>
      <c r="N43">
        <v>127.56</v>
      </c>
      <c r="O43">
        <v>127.56</v>
      </c>
      <c r="P43" s="6">
        <v>481000000</v>
      </c>
      <c r="Q43" s="3">
        <f t="shared" si="0"/>
        <v>69588338300</v>
      </c>
      <c r="R43" s="4">
        <v>61300000000</v>
      </c>
      <c r="S43" s="2">
        <v>873000000000</v>
      </c>
      <c r="T43" s="2">
        <v>691000000000</v>
      </c>
      <c r="U43" s="3">
        <f t="shared" si="1"/>
        <v>-8288338300</v>
      </c>
      <c r="V43" s="4">
        <f t="shared" ref="V43" si="7">SUM(U38:U43)</f>
        <v>-182180103300</v>
      </c>
      <c r="W43" s="7">
        <f t="shared" si="2"/>
        <v>0.88089472313207973</v>
      </c>
      <c r="X43" s="3">
        <v>-182000000000</v>
      </c>
      <c r="Y43">
        <v>0.79197209999999996</v>
      </c>
    </row>
    <row r="44" spans="1:25">
      <c r="A44">
        <v>3243</v>
      </c>
      <c r="B44" s="1">
        <v>41639</v>
      </c>
      <c r="C44">
        <v>2013</v>
      </c>
      <c r="D44" t="s">
        <v>22</v>
      </c>
      <c r="E44" t="s">
        <v>23</v>
      </c>
      <c r="F44" t="s">
        <v>24</v>
      </c>
      <c r="G44" t="s">
        <v>25</v>
      </c>
      <c r="H44" t="s">
        <v>23</v>
      </c>
      <c r="I44">
        <v>172967424</v>
      </c>
      <c r="J44" t="s">
        <v>37</v>
      </c>
      <c r="K44" t="s">
        <v>28</v>
      </c>
      <c r="L44" s="5">
        <v>65.231099999999998</v>
      </c>
      <c r="M44" t="s">
        <v>29</v>
      </c>
      <c r="N44">
        <v>52.11</v>
      </c>
      <c r="O44">
        <v>52.11</v>
      </c>
      <c r="P44" s="6">
        <v>3030000000</v>
      </c>
      <c r="Q44" s="3">
        <f t="shared" si="0"/>
        <v>197650233000</v>
      </c>
      <c r="R44" s="4">
        <v>158000000000</v>
      </c>
      <c r="S44" s="2">
        <v>903000000000</v>
      </c>
      <c r="T44" s="2">
        <v>925000000000</v>
      </c>
      <c r="U44" s="3">
        <f t="shared" si="1"/>
        <v>-39650233000</v>
      </c>
      <c r="V44" s="4"/>
      <c r="W44" s="7">
        <f t="shared" si="2"/>
        <v>0.799391923813214</v>
      </c>
      <c r="X44" s="3">
        <v>21400000000</v>
      </c>
      <c r="Y44">
        <v>1.0237339999999999</v>
      </c>
    </row>
    <row r="45" spans="1:25">
      <c r="A45">
        <v>2968</v>
      </c>
      <c r="B45" s="1">
        <v>41639</v>
      </c>
      <c r="C45">
        <v>2013</v>
      </c>
      <c r="D45" t="s">
        <v>22</v>
      </c>
      <c r="E45" t="s">
        <v>23</v>
      </c>
      <c r="F45" t="s">
        <v>24</v>
      </c>
      <c r="G45" t="s">
        <v>25</v>
      </c>
      <c r="H45" t="s">
        <v>32</v>
      </c>
      <c r="I45" t="s">
        <v>33</v>
      </c>
      <c r="J45" t="s">
        <v>34</v>
      </c>
      <c r="K45" t="s">
        <v>28</v>
      </c>
      <c r="L45" s="5">
        <v>53.251899999999999</v>
      </c>
      <c r="M45" t="s">
        <v>29</v>
      </c>
      <c r="N45">
        <v>58.48</v>
      </c>
      <c r="O45">
        <v>58.48</v>
      </c>
      <c r="P45" s="6">
        <v>3760000000</v>
      </c>
      <c r="Q45" s="3">
        <f t="shared" si="0"/>
        <v>200227144000</v>
      </c>
      <c r="R45" s="4">
        <v>220000000000</v>
      </c>
      <c r="S45" s="2">
        <v>903000000000</v>
      </c>
      <c r="T45" s="2">
        <v>925000000000</v>
      </c>
      <c r="U45" s="3">
        <f t="shared" si="1"/>
        <v>19772856000</v>
      </c>
      <c r="V45" s="4"/>
      <c r="W45" s="7">
        <f t="shared" si="2"/>
        <v>1.0987521252363266</v>
      </c>
      <c r="X45" s="3">
        <v>21400000000</v>
      </c>
      <c r="Y45">
        <v>1.0237339999999999</v>
      </c>
    </row>
    <row r="46" spans="1:25">
      <c r="A46">
        <v>12124</v>
      </c>
      <c r="B46" s="1">
        <v>41639</v>
      </c>
      <c r="C46">
        <v>2013</v>
      </c>
      <c r="D46" t="s">
        <v>22</v>
      </c>
      <c r="E46" t="s">
        <v>23</v>
      </c>
      <c r="F46" t="s">
        <v>24</v>
      </c>
      <c r="G46" t="s">
        <v>25</v>
      </c>
      <c r="H46" t="s">
        <v>35</v>
      </c>
      <c r="I46">
        <v>617446448</v>
      </c>
      <c r="J46" t="s">
        <v>36</v>
      </c>
      <c r="K46" t="s">
        <v>28</v>
      </c>
      <c r="L46" s="5">
        <v>32.239199999999997</v>
      </c>
      <c r="M46" t="s">
        <v>29</v>
      </c>
      <c r="N46">
        <v>31.36</v>
      </c>
      <c r="O46">
        <v>31.36</v>
      </c>
      <c r="P46" s="6">
        <v>1940000000</v>
      </c>
      <c r="Q46" s="3">
        <f t="shared" si="0"/>
        <v>62544047999.999992</v>
      </c>
      <c r="R46" s="4">
        <v>61000000000</v>
      </c>
      <c r="S46" s="2">
        <v>903000000000</v>
      </c>
      <c r="T46" s="2">
        <v>925000000000</v>
      </c>
      <c r="U46" s="3">
        <f t="shared" si="1"/>
        <v>-1544047999.9999924</v>
      </c>
      <c r="V46" s="4"/>
      <c r="W46" s="7">
        <f t="shared" si="2"/>
        <v>0.97531263086776865</v>
      </c>
      <c r="X46" s="3">
        <v>21400000000</v>
      </c>
      <c r="Y46">
        <v>1.0237339999999999</v>
      </c>
    </row>
    <row r="47" spans="1:25">
      <c r="A47">
        <v>8007</v>
      </c>
      <c r="B47" s="1">
        <v>41639</v>
      </c>
      <c r="C47">
        <v>2013</v>
      </c>
      <c r="D47" t="s">
        <v>22</v>
      </c>
      <c r="E47" t="s">
        <v>23</v>
      </c>
      <c r="F47" t="s">
        <v>24</v>
      </c>
      <c r="G47" t="s">
        <v>25</v>
      </c>
      <c r="H47" t="s">
        <v>26</v>
      </c>
      <c r="I47">
        <v>949746101</v>
      </c>
      <c r="J47" t="s">
        <v>27</v>
      </c>
      <c r="K47" t="s">
        <v>28</v>
      </c>
      <c r="L47" s="5">
        <v>29.0228</v>
      </c>
      <c r="M47" t="s">
        <v>29</v>
      </c>
      <c r="N47">
        <v>45.4</v>
      </c>
      <c r="O47">
        <v>45.4</v>
      </c>
      <c r="P47" s="6">
        <v>5260000000</v>
      </c>
      <c r="Q47" s="3">
        <f t="shared" si="0"/>
        <v>152659928000</v>
      </c>
      <c r="R47" s="4">
        <v>239000000000</v>
      </c>
      <c r="S47" s="2">
        <v>903000000000</v>
      </c>
      <c r="T47" s="2">
        <v>925000000000</v>
      </c>
      <c r="U47" s="3">
        <f t="shared" si="1"/>
        <v>86340072000</v>
      </c>
      <c r="V47" s="4"/>
      <c r="W47" s="7">
        <f t="shared" si="2"/>
        <v>1.5655712873125422</v>
      </c>
      <c r="X47" s="3">
        <v>21400000000</v>
      </c>
      <c r="Y47">
        <v>1.0237339999999999</v>
      </c>
    </row>
    <row r="48" spans="1:25">
      <c r="A48">
        <v>114628</v>
      </c>
      <c r="B48" s="1">
        <v>41639</v>
      </c>
      <c r="C48">
        <v>2013</v>
      </c>
      <c r="D48" t="s">
        <v>22</v>
      </c>
      <c r="E48" t="s">
        <v>23</v>
      </c>
      <c r="F48" t="s">
        <v>24</v>
      </c>
      <c r="G48" t="s">
        <v>25</v>
      </c>
      <c r="H48" t="s">
        <v>38</v>
      </c>
      <c r="I48" t="s">
        <v>39</v>
      </c>
      <c r="J48" t="s">
        <v>40</v>
      </c>
      <c r="K48" t="s">
        <v>28</v>
      </c>
      <c r="L48" s="5">
        <v>152.47540000000001</v>
      </c>
      <c r="M48" t="s">
        <v>29</v>
      </c>
      <c r="N48">
        <v>177.26</v>
      </c>
      <c r="O48">
        <v>177.26</v>
      </c>
      <c r="P48" s="6">
        <v>467000000</v>
      </c>
      <c r="Q48" s="3">
        <f t="shared" si="0"/>
        <v>71206011800</v>
      </c>
      <c r="R48" s="4">
        <v>82900000000</v>
      </c>
      <c r="S48" s="2">
        <v>903000000000</v>
      </c>
      <c r="T48" s="2">
        <v>925000000000</v>
      </c>
      <c r="U48" s="3">
        <f t="shared" si="1"/>
        <v>11693988200</v>
      </c>
      <c r="V48" s="4"/>
      <c r="W48" s="7">
        <f t="shared" si="2"/>
        <v>1.1642275406863891</v>
      </c>
      <c r="X48" s="3">
        <v>21400000000</v>
      </c>
      <c r="Y48">
        <v>1.0237339999999999</v>
      </c>
    </row>
    <row r="49" spans="1:25">
      <c r="A49">
        <v>7647</v>
      </c>
      <c r="B49" s="1">
        <v>41639</v>
      </c>
      <c r="C49">
        <v>2013</v>
      </c>
      <c r="D49" t="s">
        <v>22</v>
      </c>
      <c r="E49" t="s">
        <v>23</v>
      </c>
      <c r="F49" t="s">
        <v>24</v>
      </c>
      <c r="G49" t="s">
        <v>25</v>
      </c>
      <c r="H49" t="s">
        <v>30</v>
      </c>
      <c r="I49">
        <v>60505104</v>
      </c>
      <c r="J49" t="s">
        <v>31</v>
      </c>
      <c r="K49" t="s">
        <v>28</v>
      </c>
      <c r="L49" s="5">
        <v>20.707799999999999</v>
      </c>
      <c r="M49" t="s">
        <v>29</v>
      </c>
      <c r="N49">
        <v>15.57</v>
      </c>
      <c r="O49">
        <v>15.57</v>
      </c>
      <c r="P49" s="6">
        <v>10600000000</v>
      </c>
      <c r="Q49" s="3">
        <f t="shared" si="0"/>
        <v>219502680000</v>
      </c>
      <c r="R49" s="4">
        <v>165000000000</v>
      </c>
      <c r="S49" s="2">
        <v>903000000000</v>
      </c>
      <c r="T49" s="2">
        <v>925000000000</v>
      </c>
      <c r="U49" s="3">
        <f t="shared" si="1"/>
        <v>-54502680000</v>
      </c>
      <c r="V49" s="4" t="e">
        <f>SUM(U44:U49)+U51:U55</f>
        <v>#VALUE!</v>
      </c>
      <c r="W49" s="7">
        <f t="shared" si="2"/>
        <v>0.75169925032350404</v>
      </c>
      <c r="X49" s="3">
        <v>21400000000</v>
      </c>
      <c r="Y49">
        <v>1.0237339999999999</v>
      </c>
    </row>
    <row r="50" spans="1:25" s="8" customFormat="1">
      <c r="A50" s="8">
        <v>3243</v>
      </c>
      <c r="B50" s="9">
        <v>42004</v>
      </c>
      <c r="C50" s="8">
        <v>2014</v>
      </c>
      <c r="D50" s="8" t="s">
        <v>22</v>
      </c>
      <c r="E50" s="8" t="s">
        <v>23</v>
      </c>
      <c r="F50" s="8" t="s">
        <v>24</v>
      </c>
      <c r="G50" s="8" t="s">
        <v>25</v>
      </c>
      <c r="H50" s="8" t="s">
        <v>23</v>
      </c>
      <c r="I50" s="8">
        <v>172967424</v>
      </c>
      <c r="J50" s="8" t="s">
        <v>37</v>
      </c>
      <c r="K50" s="8" t="s">
        <v>28</v>
      </c>
      <c r="L50" s="8">
        <v>66.161199999999894</v>
      </c>
      <c r="M50" s="8" t="s">
        <v>29</v>
      </c>
      <c r="N50" s="8">
        <v>54.11</v>
      </c>
      <c r="O50" s="8">
        <v>54.11</v>
      </c>
      <c r="P50" s="10">
        <v>3020000000</v>
      </c>
      <c r="Q50" s="10">
        <f t="shared" si="0"/>
        <v>199806823999.99969</v>
      </c>
      <c r="R50" s="11">
        <v>164000000000</v>
      </c>
      <c r="S50" s="12">
        <v>939000000000</v>
      </c>
      <c r="T50" s="12">
        <v>1030000000000</v>
      </c>
      <c r="U50" s="10">
        <f>R50-Q50</f>
        <v>-35806823999.999695</v>
      </c>
      <c r="V50" s="11"/>
      <c r="W50" s="13">
        <f t="shared" si="2"/>
        <v>0.82079278733743477</v>
      </c>
      <c r="X50" s="10">
        <v>92000000000</v>
      </c>
      <c r="Y50" s="8">
        <v>1.0979829999999999</v>
      </c>
    </row>
    <row r="51" spans="1:25" s="8" customFormat="1">
      <c r="A51" s="8">
        <v>2968</v>
      </c>
      <c r="B51" s="9">
        <v>42004</v>
      </c>
      <c r="C51" s="8">
        <v>2014</v>
      </c>
      <c r="D51" s="8" t="s">
        <v>22</v>
      </c>
      <c r="E51" s="8" t="s">
        <v>23</v>
      </c>
      <c r="F51" s="8" t="s">
        <v>24</v>
      </c>
      <c r="G51" s="8" t="s">
        <v>25</v>
      </c>
      <c r="H51" s="8" t="s">
        <v>32</v>
      </c>
      <c r="I51" s="8" t="s">
        <v>33</v>
      </c>
      <c r="J51" s="8" t="s">
        <v>34</v>
      </c>
      <c r="K51" s="8" t="s">
        <v>28</v>
      </c>
      <c r="L51" s="8">
        <v>57.069699999999997</v>
      </c>
      <c r="M51" s="8" t="s">
        <v>29</v>
      </c>
      <c r="N51" s="8">
        <v>62.58</v>
      </c>
      <c r="O51" s="8">
        <v>62.58</v>
      </c>
      <c r="P51" s="10">
        <v>3710000000</v>
      </c>
      <c r="Q51" s="10">
        <f t="shared" si="0"/>
        <v>211728587000</v>
      </c>
      <c r="R51" s="11">
        <v>232000000000</v>
      </c>
      <c r="S51" s="12">
        <v>939000000000</v>
      </c>
      <c r="T51" s="12">
        <v>1030000000000</v>
      </c>
      <c r="U51" s="10">
        <f t="shared" si="1"/>
        <v>20271413000</v>
      </c>
      <c r="V51" s="11"/>
      <c r="W51" s="13">
        <f t="shared" si="2"/>
        <v>1.095742446909165</v>
      </c>
      <c r="X51" s="10">
        <v>92000000000</v>
      </c>
      <c r="Y51" s="8">
        <v>1.0979829999999999</v>
      </c>
    </row>
    <row r="52" spans="1:25" s="8" customFormat="1">
      <c r="A52" s="8">
        <v>114628</v>
      </c>
      <c r="B52" s="9">
        <v>42004</v>
      </c>
      <c r="C52" s="8">
        <v>2014</v>
      </c>
      <c r="D52" s="8" t="s">
        <v>22</v>
      </c>
      <c r="E52" s="8" t="s">
        <v>23</v>
      </c>
      <c r="F52" s="8" t="s">
        <v>24</v>
      </c>
      <c r="G52" s="8" t="s">
        <v>25</v>
      </c>
      <c r="H52" s="8" t="s">
        <v>38</v>
      </c>
      <c r="I52" s="8" t="s">
        <v>39</v>
      </c>
      <c r="J52" s="8" t="s">
        <v>40</v>
      </c>
      <c r="K52" s="8" t="s">
        <v>28</v>
      </c>
      <c r="L52" s="8">
        <v>163.00550000000001</v>
      </c>
      <c r="M52" s="8" t="s">
        <v>29</v>
      </c>
      <c r="N52" s="8">
        <v>193.83</v>
      </c>
      <c r="O52" s="8">
        <v>193.83</v>
      </c>
      <c r="P52" s="10">
        <v>452000000</v>
      </c>
      <c r="Q52" s="10">
        <f t="shared" si="0"/>
        <v>73678486000</v>
      </c>
      <c r="R52" s="11">
        <v>87500000000</v>
      </c>
      <c r="S52" s="12">
        <v>939000000000</v>
      </c>
      <c r="T52" s="12">
        <v>1030000000000</v>
      </c>
      <c r="U52" s="10">
        <f t="shared" si="1"/>
        <v>13821514000</v>
      </c>
      <c r="V52" s="11"/>
      <c r="W52" s="13">
        <f t="shared" si="2"/>
        <v>1.1875922640429935</v>
      </c>
      <c r="X52" s="10">
        <v>92000000000</v>
      </c>
      <c r="Y52" s="8">
        <v>1.0979829999999999</v>
      </c>
    </row>
    <row r="53" spans="1:25" s="8" customFormat="1">
      <c r="A53" s="8">
        <v>7647</v>
      </c>
      <c r="B53" s="9">
        <v>42004</v>
      </c>
      <c r="C53" s="8">
        <v>2014</v>
      </c>
      <c r="D53" s="8" t="s">
        <v>22</v>
      </c>
      <c r="E53" s="8" t="s">
        <v>23</v>
      </c>
      <c r="F53" s="8" t="s">
        <v>24</v>
      </c>
      <c r="G53" s="8" t="s">
        <v>25</v>
      </c>
      <c r="H53" s="8" t="s">
        <v>30</v>
      </c>
      <c r="I53" s="8">
        <v>60505104</v>
      </c>
      <c r="J53" s="8" t="s">
        <v>31</v>
      </c>
      <c r="K53" s="8" t="s">
        <v>28</v>
      </c>
      <c r="L53" s="8">
        <v>21.315200000000001</v>
      </c>
      <c r="M53" s="8" t="s">
        <v>29</v>
      </c>
      <c r="N53" s="8">
        <v>17.89</v>
      </c>
      <c r="O53" s="8">
        <v>17.89</v>
      </c>
      <c r="P53" s="10">
        <v>10500000000</v>
      </c>
      <c r="Q53" s="10">
        <f t="shared" si="0"/>
        <v>223809600000</v>
      </c>
      <c r="R53" s="11">
        <v>188000000000</v>
      </c>
      <c r="S53" s="12">
        <v>939000000000</v>
      </c>
      <c r="T53" s="12">
        <v>1030000000000</v>
      </c>
      <c r="U53" s="10">
        <f t="shared" si="1"/>
        <v>-35809600000</v>
      </c>
      <c r="V53" s="11"/>
      <c r="W53" s="13">
        <f t="shared" si="2"/>
        <v>0.8399997140426505</v>
      </c>
      <c r="X53" s="10">
        <v>92000000000</v>
      </c>
      <c r="Y53" s="8">
        <v>1.0979829999999999</v>
      </c>
    </row>
    <row r="54" spans="1:25" s="8" customFormat="1">
      <c r="A54" s="8">
        <v>8007</v>
      </c>
      <c r="B54" s="9">
        <v>42004</v>
      </c>
      <c r="C54" s="8">
        <v>2014</v>
      </c>
      <c r="D54" s="8" t="s">
        <v>22</v>
      </c>
      <c r="E54" s="8" t="s">
        <v>23</v>
      </c>
      <c r="F54" s="8" t="s">
        <v>24</v>
      </c>
      <c r="G54" s="8" t="s">
        <v>25</v>
      </c>
      <c r="H54" s="8" t="s">
        <v>26</v>
      </c>
      <c r="I54" s="8">
        <v>949746101</v>
      </c>
      <c r="J54" s="8" t="s">
        <v>27</v>
      </c>
      <c r="K54" s="8" t="s">
        <v>28</v>
      </c>
      <c r="L54" s="8">
        <v>31.754999999999999</v>
      </c>
      <c r="M54" s="8" t="s">
        <v>29</v>
      </c>
      <c r="N54" s="8">
        <v>54.82</v>
      </c>
      <c r="O54" s="8">
        <v>54.82</v>
      </c>
      <c r="P54" s="10">
        <v>5170000000</v>
      </c>
      <c r="Q54" s="10">
        <f t="shared" si="0"/>
        <v>164173350000</v>
      </c>
      <c r="R54" s="11">
        <v>283000000000</v>
      </c>
      <c r="S54" s="12">
        <v>939000000000</v>
      </c>
      <c r="T54" s="12">
        <v>1030000000000</v>
      </c>
      <c r="U54" s="10">
        <f>R54-Q54</f>
        <v>118826650000</v>
      </c>
      <c r="V54" s="11"/>
      <c r="W54" s="13">
        <f t="shared" si="2"/>
        <v>1.7237876914858592</v>
      </c>
      <c r="X54" s="10">
        <v>92000000000</v>
      </c>
      <c r="Y54" s="8">
        <v>1.0979829999999999</v>
      </c>
    </row>
    <row r="55" spans="1:25" s="8" customFormat="1">
      <c r="A55" s="8">
        <v>12124</v>
      </c>
      <c r="B55" s="9">
        <v>42004</v>
      </c>
      <c r="C55" s="8">
        <v>2014</v>
      </c>
      <c r="D55" s="8" t="s">
        <v>22</v>
      </c>
      <c r="E55" s="8" t="s">
        <v>23</v>
      </c>
      <c r="F55" s="8" t="s">
        <v>24</v>
      </c>
      <c r="G55" s="8" t="s">
        <v>25</v>
      </c>
      <c r="H55" s="8" t="s">
        <v>35</v>
      </c>
      <c r="I55" s="8">
        <v>617446448</v>
      </c>
      <c r="J55" s="8" t="s">
        <v>36</v>
      </c>
      <c r="K55" s="8" t="s">
        <v>28</v>
      </c>
      <c r="L55" s="8">
        <v>33.255099999999999</v>
      </c>
      <c r="M55" s="8" t="s">
        <v>29</v>
      </c>
      <c r="N55" s="8">
        <v>38.799999999999997</v>
      </c>
      <c r="O55" s="8">
        <v>38.799999999999997</v>
      </c>
      <c r="P55" s="10">
        <v>1950000000</v>
      </c>
      <c r="Q55" s="10">
        <f t="shared" si="0"/>
        <v>64847445000</v>
      </c>
      <c r="R55" s="11">
        <v>75700000000</v>
      </c>
      <c r="S55" s="12">
        <v>939000000000</v>
      </c>
      <c r="T55" s="12">
        <v>1030000000000</v>
      </c>
      <c r="U55" s="10">
        <f t="shared" si="1"/>
        <v>10852555000</v>
      </c>
      <c r="V55" s="11">
        <f>SUM(U50:U55)</f>
        <v>92155708000.000305</v>
      </c>
      <c r="W55" s="13">
        <f t="shared" si="2"/>
        <v>1.167355167192786</v>
      </c>
      <c r="X55" s="10">
        <v>92000000000</v>
      </c>
      <c r="Y55" s="8">
        <v>1.0979829999999999</v>
      </c>
    </row>
    <row r="56" spans="1:25" s="8" customFormat="1">
      <c r="A56" s="8">
        <v>8007</v>
      </c>
      <c r="B56" s="9">
        <v>42369</v>
      </c>
      <c r="C56" s="8">
        <v>2015</v>
      </c>
      <c r="D56" s="8" t="s">
        <v>22</v>
      </c>
      <c r="E56" s="8" t="s">
        <v>23</v>
      </c>
      <c r="F56" s="8" t="s">
        <v>24</v>
      </c>
      <c r="G56" s="8" t="s">
        <v>25</v>
      </c>
      <c r="H56" s="8" t="s">
        <v>26</v>
      </c>
      <c r="I56" s="8">
        <v>949746101</v>
      </c>
      <c r="J56" s="8" t="s">
        <v>27</v>
      </c>
      <c r="K56" s="8" t="s">
        <v>28</v>
      </c>
      <c r="L56" s="8">
        <v>33.517299999999999</v>
      </c>
      <c r="M56" s="8" t="s">
        <v>29</v>
      </c>
      <c r="N56" s="8">
        <v>54.36</v>
      </c>
      <c r="O56" s="8">
        <v>54.36</v>
      </c>
      <c r="P56" s="10">
        <v>5090000000</v>
      </c>
      <c r="Q56" s="10">
        <f t="shared" si="0"/>
        <v>170603057000</v>
      </c>
      <c r="R56" s="11">
        <v>277000000000</v>
      </c>
      <c r="S56" s="12">
        <v>974000000000</v>
      </c>
      <c r="T56" s="12">
        <v>987000000000</v>
      </c>
      <c r="U56" s="10">
        <f t="shared" si="1"/>
        <v>106396943000</v>
      </c>
      <c r="V56" s="11"/>
      <c r="W56" s="13">
        <f t="shared" si="2"/>
        <v>1.6236520310418587</v>
      </c>
      <c r="X56" s="10">
        <v>12500000000</v>
      </c>
      <c r="Y56" s="8">
        <v>1.0127919999999999</v>
      </c>
    </row>
    <row r="57" spans="1:25" s="8" customFormat="1">
      <c r="A57" s="8">
        <v>114628</v>
      </c>
      <c r="B57" s="9">
        <v>42369</v>
      </c>
      <c r="C57" s="8">
        <v>2015</v>
      </c>
      <c r="D57" s="8" t="s">
        <v>22</v>
      </c>
      <c r="E57" s="8" t="s">
        <v>23</v>
      </c>
      <c r="F57" s="8" t="s">
        <v>24</v>
      </c>
      <c r="G57" s="8" t="s">
        <v>25</v>
      </c>
      <c r="H57" s="8" t="s">
        <v>38</v>
      </c>
      <c r="I57" s="8" t="s">
        <v>39</v>
      </c>
      <c r="J57" s="8" t="s">
        <v>40</v>
      </c>
      <c r="K57" s="8" t="s">
        <v>28</v>
      </c>
      <c r="L57" s="8">
        <v>171.0326</v>
      </c>
      <c r="M57" s="8" t="s">
        <v>29</v>
      </c>
      <c r="N57" s="8">
        <v>180.23</v>
      </c>
      <c r="O57" s="8">
        <v>180.23</v>
      </c>
      <c r="P57" s="10">
        <v>442000000</v>
      </c>
      <c r="Q57" s="10">
        <f>L57*P57</f>
        <v>75596409200</v>
      </c>
      <c r="R57" s="11">
        <v>79600000000</v>
      </c>
      <c r="S57" s="12">
        <v>974000000000</v>
      </c>
      <c r="T57" s="12">
        <v>987000000000</v>
      </c>
      <c r="U57" s="10">
        <f t="shared" si="1"/>
        <v>4003590800</v>
      </c>
      <c r="V57" s="11"/>
      <c r="W57" s="13">
        <f t="shared" si="2"/>
        <v>1.0529600657275664</v>
      </c>
      <c r="X57" s="10">
        <v>12500000000</v>
      </c>
      <c r="Y57" s="8">
        <v>1.0127919999999999</v>
      </c>
    </row>
    <row r="58" spans="1:25" s="8" customFormat="1">
      <c r="A58" s="8">
        <v>12124</v>
      </c>
      <c r="B58" s="9">
        <v>42369</v>
      </c>
      <c r="C58" s="8">
        <v>2015</v>
      </c>
      <c r="D58" s="8" t="s">
        <v>22</v>
      </c>
      <c r="E58" s="8" t="s">
        <v>23</v>
      </c>
      <c r="F58" s="8" t="s">
        <v>24</v>
      </c>
      <c r="G58" s="8" t="s">
        <v>25</v>
      </c>
      <c r="H58" s="8" t="s">
        <v>35</v>
      </c>
      <c r="I58" s="8">
        <v>617446448</v>
      </c>
      <c r="J58" s="8" t="s">
        <v>36</v>
      </c>
      <c r="K58" s="8" t="s">
        <v>28</v>
      </c>
      <c r="L58" s="8">
        <v>35.240200000000002</v>
      </c>
      <c r="M58" s="8" t="s">
        <v>29</v>
      </c>
      <c r="N58" s="8">
        <v>31.81</v>
      </c>
      <c r="O58" s="8">
        <v>31.81</v>
      </c>
      <c r="P58" s="10">
        <v>1920000000</v>
      </c>
      <c r="Q58" s="10">
        <f t="shared" si="0"/>
        <v>67661184000</v>
      </c>
      <c r="R58" s="11">
        <v>61100000000</v>
      </c>
      <c r="S58" s="12">
        <v>974000000000</v>
      </c>
      <c r="T58" s="12">
        <v>987000000000</v>
      </c>
      <c r="U58" s="10">
        <f t="shared" si="1"/>
        <v>-6561184000</v>
      </c>
      <c r="V58" s="11"/>
      <c r="W58" s="13">
        <f t="shared" si="2"/>
        <v>0.90302883260216082</v>
      </c>
      <c r="X58" s="10">
        <v>12500000000</v>
      </c>
      <c r="Y58" s="8">
        <v>1.0127919999999999</v>
      </c>
    </row>
    <row r="59" spans="1:25" s="8" customFormat="1">
      <c r="A59" s="8">
        <v>2968</v>
      </c>
      <c r="B59" s="9">
        <v>42369</v>
      </c>
      <c r="C59" s="8">
        <v>2015</v>
      </c>
      <c r="D59" s="8" t="s">
        <v>22</v>
      </c>
      <c r="E59" s="8" t="s">
        <v>23</v>
      </c>
      <c r="F59" s="8" t="s">
        <v>24</v>
      </c>
      <c r="G59" s="8" t="s">
        <v>25</v>
      </c>
      <c r="H59" s="8" t="s">
        <v>32</v>
      </c>
      <c r="I59" s="8" t="s">
        <v>33</v>
      </c>
      <c r="J59" s="8" t="s">
        <v>34</v>
      </c>
      <c r="K59" s="8" t="s">
        <v>28</v>
      </c>
      <c r="L59" s="8">
        <v>60.463099999999997</v>
      </c>
      <c r="M59" s="8" t="s">
        <v>29</v>
      </c>
      <c r="N59" s="8">
        <v>66.03</v>
      </c>
      <c r="O59" s="8">
        <v>66.03</v>
      </c>
      <c r="P59" s="10">
        <v>3660000000</v>
      </c>
      <c r="Q59" s="10">
        <f t="shared" si="0"/>
        <v>221294946000</v>
      </c>
      <c r="R59" s="11">
        <v>242000000000</v>
      </c>
      <c r="S59" s="12">
        <v>974000000000</v>
      </c>
      <c r="T59" s="12">
        <v>987000000000</v>
      </c>
      <c r="U59" s="10">
        <f t="shared" si="1"/>
        <v>20705054000</v>
      </c>
      <c r="V59" s="11"/>
      <c r="W59" s="13">
        <f t="shared" si="2"/>
        <v>1.0935631580126552</v>
      </c>
      <c r="X59" s="10">
        <v>12500000000</v>
      </c>
      <c r="Y59" s="8">
        <v>1.0127919999999999</v>
      </c>
    </row>
    <row r="60" spans="1:25" s="8" customFormat="1">
      <c r="A60" s="8">
        <v>3243</v>
      </c>
      <c r="B60" s="9">
        <v>42369</v>
      </c>
      <c r="C60" s="8">
        <v>2015</v>
      </c>
      <c r="D60" s="8" t="s">
        <v>22</v>
      </c>
      <c r="E60" s="8" t="s">
        <v>23</v>
      </c>
      <c r="F60" s="8" t="s">
        <v>24</v>
      </c>
      <c r="G60" s="8" t="s">
        <v>25</v>
      </c>
      <c r="H60" s="8" t="s">
        <v>23</v>
      </c>
      <c r="I60" s="8">
        <v>172967424</v>
      </c>
      <c r="J60" s="8" t="s">
        <v>37</v>
      </c>
      <c r="K60" s="8" t="s">
        <v>28</v>
      </c>
      <c r="L60" s="8">
        <v>69.461399999999998</v>
      </c>
      <c r="M60" s="8" t="s">
        <v>29</v>
      </c>
      <c r="N60" s="8">
        <v>51.75</v>
      </c>
      <c r="O60" s="8">
        <v>51.75</v>
      </c>
      <c r="P60" s="10">
        <v>2950000000</v>
      </c>
      <c r="Q60" s="10">
        <f t="shared" si="0"/>
        <v>204911130000</v>
      </c>
      <c r="R60" s="11">
        <v>153000000000</v>
      </c>
      <c r="S60" s="12">
        <v>974000000000</v>
      </c>
      <c r="T60" s="12">
        <v>987000000000</v>
      </c>
      <c r="U60" s="10">
        <f t="shared" si="1"/>
        <v>-51911130000</v>
      </c>
      <c r="V60" s="11"/>
      <c r="W60" s="13">
        <f t="shared" si="2"/>
        <v>0.74666515186363958</v>
      </c>
      <c r="X60" s="10">
        <v>12500000000</v>
      </c>
      <c r="Y60" s="8">
        <v>1.0127919999999999</v>
      </c>
    </row>
    <row r="61" spans="1:25" s="8" customFormat="1">
      <c r="A61" s="8">
        <v>7647</v>
      </c>
      <c r="B61" s="9">
        <v>42369</v>
      </c>
      <c r="C61" s="8">
        <v>2015</v>
      </c>
      <c r="D61" s="8" t="s">
        <v>22</v>
      </c>
      <c r="E61" s="8" t="s">
        <v>23</v>
      </c>
      <c r="F61" s="8" t="s">
        <v>24</v>
      </c>
      <c r="G61" s="8" t="s">
        <v>25</v>
      </c>
      <c r="H61" s="8" t="s">
        <v>30</v>
      </c>
      <c r="I61" s="8">
        <v>60505104</v>
      </c>
      <c r="J61" s="8" t="s">
        <v>31</v>
      </c>
      <c r="K61" s="8" t="s">
        <v>28</v>
      </c>
      <c r="L61" s="8">
        <v>22.536200000000001</v>
      </c>
      <c r="M61" s="8" t="s">
        <v>29</v>
      </c>
      <c r="N61" s="8">
        <v>16.829999999999998</v>
      </c>
      <c r="O61" s="8">
        <v>16.829999999999998</v>
      </c>
      <c r="P61" s="10">
        <v>10400000000</v>
      </c>
      <c r="Q61" s="10">
        <f>L61*P61</f>
        <v>234376480000</v>
      </c>
      <c r="R61" s="11">
        <v>175000000000</v>
      </c>
      <c r="S61" s="12">
        <v>974000000000</v>
      </c>
      <c r="T61" s="12">
        <v>987000000000</v>
      </c>
      <c r="U61" s="10">
        <f t="shared" si="1"/>
        <v>-59376480000</v>
      </c>
      <c r="V61" s="11">
        <f>SUM(U56:U61)</f>
        <v>13256793800</v>
      </c>
      <c r="W61" s="13">
        <f t="shared" si="2"/>
        <v>0.74666195174532868</v>
      </c>
      <c r="X61" s="10">
        <v>12500000000</v>
      </c>
      <c r="Y61" s="8">
        <v>1.0127919999999999</v>
      </c>
    </row>
    <row r="62" spans="1:25">
      <c r="V62" s="4"/>
    </row>
    <row r="65" spans="10:11">
      <c r="J65" s="4">
        <v>118826650000</v>
      </c>
      <c r="K65" s="4">
        <v>106396943000</v>
      </c>
    </row>
    <row r="66" spans="10:11">
      <c r="J66" s="4">
        <v>20271413000</v>
      </c>
      <c r="K66" s="4">
        <v>20705054000</v>
      </c>
    </row>
    <row r="67" spans="10:11">
      <c r="J67" s="4">
        <v>13821514000</v>
      </c>
      <c r="K67" s="4">
        <v>4003590800</v>
      </c>
    </row>
    <row r="68" spans="10:11">
      <c r="J68" s="4">
        <v>10852555000</v>
      </c>
      <c r="K68" s="4">
        <v>-6561184000</v>
      </c>
    </row>
    <row r="69" spans="10:11">
      <c r="J69" s="4">
        <v>-35806823999.999695</v>
      </c>
      <c r="K69" s="4">
        <v>-51911130000</v>
      </c>
    </row>
    <row r="70" spans="10:11">
      <c r="J70" s="4">
        <v>-35809600000</v>
      </c>
      <c r="K70" s="4">
        <v>-59376480000</v>
      </c>
    </row>
  </sheetData>
  <sortState ref="K65:K70">
    <sortCondition descending="1" ref="K65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dcterms:created xsi:type="dcterms:W3CDTF">2016-09-06T02:12:47Z</dcterms:created>
  <dcterms:modified xsi:type="dcterms:W3CDTF">2016-09-06T02:52:07Z</dcterms:modified>
</cp:coreProperties>
</file>